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1705907ba530f44e/proj_internos/1. P498 fleximethod4innovation/flexM4I - praticas/planilha de priorizacao de projetos Promethe II/"/>
    </mc:Choice>
  </mc:AlternateContent>
  <xr:revisionPtr revIDLastSave="405" documentId="8_{B2C0A2F2-817A-4CE5-B16D-343077F67FDD}" xr6:coauthVersionLast="47" xr6:coauthVersionMax="47" xr10:uidLastSave="{EA8B68DC-A73D-4D35-AD73-929F8C12CF7D}"/>
  <bookViews>
    <workbookView xWindow="-8760" yWindow="-15810" windowWidth="23115" windowHeight="14895" tabRatio="1000" xr2:uid="{00000000-000D-0000-FFFF-FFFF00000000}"/>
  </bookViews>
  <sheets>
    <sheet name="INSTRUÇÕES" sheetId="1" r:id="rId1"/>
    <sheet name="Projetos" sheetId="13" r:id="rId2"/>
    <sheet name="Critérios" sheetId="11" r:id="rId3"/>
    <sheet name="Aval.Crit1" sheetId="2" r:id="rId4"/>
    <sheet name="Aval.Crit2" sheetId="3" r:id="rId5"/>
    <sheet name="Aval.Crit3" sheetId="4" r:id="rId6"/>
    <sheet name="Aval.Crit4" sheetId="5" r:id="rId7"/>
    <sheet name="Aval.Crit5" sheetId="6" r:id="rId8"/>
    <sheet name="Aval.Crit6" sheetId="7" r:id="rId9"/>
    <sheet name="PROMETHEE - cálculos" sheetId="8" r:id="rId10"/>
    <sheet name="RESULTADO" sheetId="9" r:id="rId11"/>
    <sheet name="Banco de critérios" sheetId="14" r:id="rId12"/>
    <sheet name="Apêndice - o processo decisório" sheetId="10" r:id="rId13"/>
  </sheets>
  <definedNames>
    <definedName name="opcoes">Critérios!$M$4:$M$5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9dmnbmjSH2xW6xCvY3tky/a9c19nTfJIpjlrctUCyaY="/>
    </ext>
  </extLst>
</workbook>
</file>

<file path=xl/calcChain.xml><?xml version="1.0" encoding="utf-8"?>
<calcChain xmlns="http://schemas.openxmlformats.org/spreadsheetml/2006/main">
  <c r="B4" i="9" l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3" i="9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28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00" i="8"/>
  <c r="C199" i="8" s="1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73" i="8"/>
  <c r="C172" i="8" s="1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46" i="8"/>
  <c r="C145" i="8" s="1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18" i="8"/>
  <c r="C117" i="8" s="1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91" i="8"/>
  <c r="C90" i="8" s="1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64" i="8"/>
  <c r="C63" i="8" s="1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37" i="8"/>
  <c r="C36" i="8" s="1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8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8" i="7"/>
  <c r="E3" i="7"/>
  <c r="D3" i="7"/>
  <c r="C3" i="7"/>
  <c r="C7" i="7" s="1"/>
  <c r="B3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8" i="6"/>
  <c r="C7" i="6"/>
  <c r="E3" i="6"/>
  <c r="D3" i="6"/>
  <c r="C3" i="6"/>
  <c r="B3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8" i="5"/>
  <c r="K4" i="11"/>
  <c r="K5" i="11"/>
  <c r="K6" i="11"/>
  <c r="F3" i="5" s="1"/>
  <c r="K7" i="11"/>
  <c r="F3" i="6" s="1"/>
  <c r="K8" i="11"/>
  <c r="F3" i="7" s="1"/>
  <c r="K3" i="11"/>
  <c r="F3" i="2" s="1"/>
  <c r="C3" i="5"/>
  <c r="C7" i="5" s="1"/>
  <c r="B3" i="5"/>
  <c r="E3" i="5"/>
  <c r="D3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8" i="4"/>
  <c r="F3" i="4"/>
  <c r="E3" i="4"/>
  <c r="D3" i="4"/>
  <c r="C3" i="4"/>
  <c r="C7" i="4" s="1"/>
  <c r="B3" i="4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8" i="3"/>
  <c r="F3" i="3"/>
  <c r="E3" i="3"/>
  <c r="D3" i="3"/>
  <c r="C3" i="3"/>
  <c r="C7" i="3" s="1"/>
  <c r="B3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8" i="2"/>
  <c r="E3" i="2"/>
  <c r="D3" i="2"/>
  <c r="C3" i="2"/>
  <c r="C7" i="2" s="1"/>
  <c r="B3" i="2"/>
  <c r="C9" i="11"/>
  <c r="D8" i="11" s="1"/>
  <c r="H31" i="8" s="1"/>
  <c r="H27" i="8"/>
  <c r="G27" i="8"/>
  <c r="F27" i="8"/>
  <c r="E27" i="8"/>
  <c r="D27" i="8"/>
  <c r="C27" i="8"/>
  <c r="H26" i="8"/>
  <c r="G26" i="8"/>
  <c r="F26" i="8"/>
  <c r="E26" i="8"/>
  <c r="D26" i="8"/>
  <c r="C26" i="8"/>
  <c r="H25" i="8"/>
  <c r="G25" i="8"/>
  <c r="F25" i="8"/>
  <c r="E25" i="8"/>
  <c r="D25" i="8"/>
  <c r="C25" i="8"/>
  <c r="H24" i="8"/>
  <c r="G24" i="8"/>
  <c r="F24" i="8"/>
  <c r="E24" i="8"/>
  <c r="D24" i="8"/>
  <c r="C24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12" i="8"/>
  <c r="G12" i="8"/>
  <c r="F12" i="8"/>
  <c r="E12" i="8"/>
  <c r="D12" i="8"/>
  <c r="C12" i="8"/>
  <c r="H11" i="8"/>
  <c r="G11" i="8"/>
  <c r="F11" i="8"/>
  <c r="E11" i="8"/>
  <c r="D11" i="8"/>
  <c r="C11" i="8"/>
  <c r="H10" i="8"/>
  <c r="G10" i="8"/>
  <c r="F10" i="8"/>
  <c r="E10" i="8"/>
  <c r="D10" i="8"/>
  <c r="C10" i="8"/>
  <c r="H9" i="8"/>
  <c r="G9" i="8"/>
  <c r="F9" i="8"/>
  <c r="E9" i="8"/>
  <c r="D9" i="8"/>
  <c r="C9" i="8"/>
  <c r="H8" i="8"/>
  <c r="G8" i="8"/>
  <c r="F8" i="8"/>
  <c r="E8" i="8"/>
  <c r="D8" i="8"/>
  <c r="C8" i="8"/>
  <c r="N152" i="8" l="1"/>
  <c r="D54" i="8"/>
  <c r="K77" i="8"/>
  <c r="V121" i="8"/>
  <c r="P104" i="8"/>
  <c r="Q80" i="8"/>
  <c r="U119" i="8"/>
  <c r="C68" i="8"/>
  <c r="H179" i="8"/>
  <c r="N163" i="8"/>
  <c r="F71" i="8"/>
  <c r="V66" i="8"/>
  <c r="H128" i="8"/>
  <c r="I77" i="8"/>
  <c r="H136" i="8"/>
  <c r="H156" i="8"/>
  <c r="P131" i="8"/>
  <c r="I64" i="8"/>
  <c r="S72" i="8"/>
  <c r="I80" i="8"/>
  <c r="L91" i="8"/>
  <c r="N159" i="8"/>
  <c r="T107" i="8"/>
  <c r="F118" i="8"/>
  <c r="V67" i="8"/>
  <c r="V126" i="8"/>
  <c r="N186" i="8"/>
  <c r="V102" i="8"/>
  <c r="N162" i="8"/>
  <c r="H121" i="8"/>
  <c r="I78" i="8"/>
  <c r="P184" i="8"/>
  <c r="F81" i="8"/>
  <c r="M189" i="8"/>
  <c r="H180" i="8"/>
  <c r="D175" i="8"/>
  <c r="R189" i="8"/>
  <c r="J159" i="8"/>
  <c r="U164" i="8"/>
  <c r="M152" i="8"/>
  <c r="I146" i="8"/>
  <c r="D7" i="11"/>
  <c r="G31" i="8" s="1"/>
  <c r="D6" i="11"/>
  <c r="F31" i="8" s="1"/>
  <c r="D5" i="11"/>
  <c r="E31" i="8" s="1"/>
  <c r="D4" i="11"/>
  <c r="D31" i="8" s="1"/>
  <c r="P126" i="8"/>
  <c r="E121" i="8"/>
  <c r="V134" i="8"/>
  <c r="Q124" i="8"/>
  <c r="H118" i="8"/>
  <c r="F120" i="8"/>
  <c r="E118" i="8"/>
  <c r="R162" i="8"/>
  <c r="U126" i="8"/>
  <c r="E93" i="8"/>
  <c r="H129" i="8"/>
  <c r="F94" i="8"/>
  <c r="P129" i="8"/>
  <c r="H94" i="8"/>
  <c r="H96" i="8"/>
  <c r="H146" i="8"/>
  <c r="P124" i="8"/>
  <c r="H132" i="8"/>
  <c r="E102" i="8"/>
  <c r="U148" i="8"/>
  <c r="C99" i="8"/>
  <c r="H127" i="8"/>
  <c r="G100" i="8"/>
  <c r="V108" i="8"/>
  <c r="F102" i="8"/>
  <c r="H152" i="8"/>
  <c r="E94" i="8"/>
  <c r="E152" i="8"/>
  <c r="S162" i="8"/>
  <c r="P102" i="8"/>
  <c r="K129" i="8"/>
  <c r="V162" i="8"/>
  <c r="F104" i="8"/>
  <c r="E175" i="8"/>
  <c r="F175" i="8"/>
  <c r="H109" i="8"/>
  <c r="D146" i="8"/>
  <c r="C102" i="8"/>
  <c r="H110" i="8"/>
  <c r="E146" i="8"/>
  <c r="V181" i="8"/>
  <c r="D102" i="8"/>
  <c r="C118" i="8"/>
  <c r="F146" i="8"/>
  <c r="N183" i="8"/>
  <c r="Q137" i="8"/>
  <c r="Q189" i="8"/>
  <c r="Q184" i="8"/>
  <c r="Q109" i="8"/>
  <c r="I94" i="8"/>
  <c r="I127" i="8"/>
  <c r="C97" i="8"/>
  <c r="D149" i="8"/>
  <c r="D179" i="8"/>
  <c r="D97" i="8"/>
  <c r="N105" i="8"/>
  <c r="L129" i="8"/>
  <c r="R153" i="8"/>
  <c r="E97" i="8"/>
  <c r="S105" i="8"/>
  <c r="E120" i="8"/>
  <c r="M129" i="8"/>
  <c r="J179" i="8"/>
  <c r="H97" i="8"/>
  <c r="T105" i="8"/>
  <c r="I152" i="8"/>
  <c r="K179" i="8"/>
  <c r="I97" i="8"/>
  <c r="U105" i="8"/>
  <c r="H120" i="8"/>
  <c r="Q129" i="8"/>
  <c r="L152" i="8"/>
  <c r="I109" i="8"/>
  <c r="Q98" i="8"/>
  <c r="D107" i="8"/>
  <c r="E107" i="8"/>
  <c r="S134" i="8"/>
  <c r="R100" i="8"/>
  <c r="I124" i="8"/>
  <c r="T134" i="8"/>
  <c r="U94" i="8"/>
  <c r="E154" i="8"/>
  <c r="P92" i="8"/>
  <c r="S100" i="8"/>
  <c r="E109" i="8"/>
  <c r="M124" i="8"/>
  <c r="U134" i="8"/>
  <c r="I159" i="8"/>
  <c r="F189" i="8"/>
  <c r="P181" i="8"/>
  <c r="D93" i="8"/>
  <c r="H101" i="8"/>
  <c r="F109" i="8"/>
  <c r="L69" i="8"/>
  <c r="S67" i="8"/>
  <c r="L77" i="8"/>
  <c r="H80" i="8"/>
  <c r="M73" i="8"/>
  <c r="S70" i="8"/>
  <c r="C72" i="8"/>
  <c r="R82" i="8"/>
  <c r="G80" i="8"/>
  <c r="F72" i="8"/>
  <c r="P73" i="8"/>
  <c r="K72" i="8"/>
  <c r="N77" i="8"/>
  <c r="G69" i="8"/>
  <c r="O77" i="8"/>
  <c r="C64" i="8"/>
  <c r="H69" i="8"/>
  <c r="L72" i="8"/>
  <c r="P77" i="8"/>
  <c r="O82" i="8"/>
  <c r="F64" i="8"/>
  <c r="I69" i="8"/>
  <c r="N72" i="8"/>
  <c r="Q77" i="8"/>
  <c r="S82" i="8"/>
  <c r="H67" i="8"/>
  <c r="H75" i="8"/>
  <c r="N83" i="8"/>
  <c r="Q64" i="8"/>
  <c r="N69" i="8"/>
  <c r="P72" i="8"/>
  <c r="H78" i="8"/>
  <c r="I83" i="8"/>
  <c r="S64" i="8"/>
  <c r="C70" i="8"/>
  <c r="Q72" i="8"/>
  <c r="P78" i="8"/>
  <c r="T64" i="8"/>
  <c r="D70" i="8"/>
  <c r="V72" i="8"/>
  <c r="K78" i="8"/>
  <c r="V64" i="8"/>
  <c r="F70" i="8"/>
  <c r="N78" i="8"/>
  <c r="U65" i="8"/>
  <c r="N81" i="8"/>
  <c r="D65" i="8"/>
  <c r="G70" i="8"/>
  <c r="N73" i="8"/>
  <c r="Q78" i="8"/>
  <c r="P65" i="8"/>
  <c r="H70" i="8"/>
  <c r="O73" i="8"/>
  <c r="D79" i="8"/>
  <c r="T68" i="8"/>
  <c r="D76" i="8"/>
  <c r="T66" i="8"/>
  <c r="I70" i="8"/>
  <c r="C80" i="8"/>
  <c r="C67" i="8"/>
  <c r="K70" i="8"/>
  <c r="C75" i="8"/>
  <c r="D80" i="8"/>
  <c r="D67" i="8"/>
  <c r="Q70" i="8"/>
  <c r="V75" i="8"/>
  <c r="F80" i="8"/>
  <c r="Q67" i="8"/>
  <c r="D46" i="8"/>
  <c r="C40" i="8"/>
  <c r="C37" i="8"/>
  <c r="D45" i="8"/>
  <c r="C53" i="8"/>
  <c r="C56" i="8"/>
  <c r="C54" i="8"/>
  <c r="C43" i="8"/>
  <c r="D43" i="8"/>
  <c r="C47" i="8"/>
  <c r="C51" i="8"/>
  <c r="C45" i="8"/>
  <c r="D3" i="11"/>
  <c r="D47" i="8"/>
  <c r="D56" i="8"/>
  <c r="D53" i="8"/>
  <c r="C46" i="8"/>
  <c r="V174" i="8"/>
  <c r="F174" i="8"/>
  <c r="S174" i="8"/>
  <c r="C174" i="8"/>
  <c r="D174" i="8"/>
  <c r="U174" i="8"/>
  <c r="T174" i="8"/>
  <c r="Q174" i="8"/>
  <c r="N174" i="8"/>
  <c r="M174" i="8"/>
  <c r="L174" i="8"/>
  <c r="K174" i="8"/>
  <c r="J174" i="8"/>
  <c r="I174" i="8"/>
  <c r="H174" i="8"/>
  <c r="G174" i="8"/>
  <c r="E174" i="8"/>
  <c r="O122" i="8"/>
  <c r="I122" i="8"/>
  <c r="U122" i="8"/>
  <c r="D122" i="8"/>
  <c r="T122" i="8"/>
  <c r="C122" i="8"/>
  <c r="V122" i="8"/>
  <c r="S122" i="8"/>
  <c r="R122" i="8"/>
  <c r="Q122" i="8"/>
  <c r="P122" i="8"/>
  <c r="F122" i="8"/>
  <c r="E122" i="8"/>
  <c r="M122" i="8"/>
  <c r="N122" i="8"/>
  <c r="N71" i="8"/>
  <c r="M71" i="8"/>
  <c r="L71" i="8"/>
  <c r="K71" i="8"/>
  <c r="I71" i="8"/>
  <c r="C71" i="8"/>
  <c r="T71" i="8"/>
  <c r="J67" i="8"/>
  <c r="J78" i="8"/>
  <c r="V71" i="8"/>
  <c r="U71" i="8"/>
  <c r="S71" i="8"/>
  <c r="Q71" i="8"/>
  <c r="P71" i="8"/>
  <c r="O71" i="8"/>
  <c r="J70" i="8"/>
  <c r="R71" i="8"/>
  <c r="J83" i="8"/>
  <c r="J69" i="8"/>
  <c r="V182" i="8"/>
  <c r="F182" i="8"/>
  <c r="S182" i="8"/>
  <c r="C182" i="8"/>
  <c r="I182" i="8"/>
  <c r="H182" i="8"/>
  <c r="G182" i="8"/>
  <c r="D182" i="8"/>
  <c r="U182" i="8"/>
  <c r="T182" i="8"/>
  <c r="R182" i="8"/>
  <c r="Q182" i="8"/>
  <c r="P182" i="8"/>
  <c r="O182" i="8"/>
  <c r="N182" i="8"/>
  <c r="M182" i="8"/>
  <c r="L182" i="8"/>
  <c r="K182" i="8"/>
  <c r="J182" i="8"/>
  <c r="E182" i="8"/>
  <c r="K130" i="8"/>
  <c r="J130" i="8"/>
  <c r="T130" i="8"/>
  <c r="S130" i="8"/>
  <c r="G130" i="8"/>
  <c r="V130" i="8"/>
  <c r="U130" i="8"/>
  <c r="L130" i="8"/>
  <c r="I130" i="8"/>
  <c r="H130" i="8"/>
  <c r="F130" i="8"/>
  <c r="E130" i="8"/>
  <c r="D130" i="8"/>
  <c r="O130" i="8"/>
  <c r="N130" i="8"/>
  <c r="R130" i="8"/>
  <c r="Q130" i="8"/>
  <c r="M130" i="8"/>
  <c r="C130" i="8"/>
  <c r="P130" i="8"/>
  <c r="R79" i="8"/>
  <c r="S79" i="8"/>
  <c r="Q79" i="8"/>
  <c r="P79" i="8"/>
  <c r="O79" i="8"/>
  <c r="R78" i="8"/>
  <c r="N79" i="8"/>
  <c r="M79" i="8"/>
  <c r="U79" i="8"/>
  <c r="T79" i="8"/>
  <c r="L79" i="8"/>
  <c r="J79" i="8"/>
  <c r="K79" i="8"/>
  <c r="I79" i="8"/>
  <c r="F79" i="8"/>
  <c r="H79" i="8"/>
  <c r="G79" i="8"/>
  <c r="R72" i="8"/>
  <c r="E79" i="8"/>
  <c r="G190" i="8"/>
  <c r="V190" i="8"/>
  <c r="F190" i="8"/>
  <c r="T190" i="8"/>
  <c r="D190" i="8"/>
  <c r="S190" i="8"/>
  <c r="C190" i="8"/>
  <c r="E190" i="8"/>
  <c r="R190" i="8"/>
  <c r="Q190" i="8"/>
  <c r="P190" i="8"/>
  <c r="M190" i="8"/>
  <c r="L190" i="8"/>
  <c r="K190" i="8"/>
  <c r="J190" i="8"/>
  <c r="I190" i="8"/>
  <c r="H190" i="8"/>
  <c r="U190" i="8"/>
  <c r="R64" i="8"/>
  <c r="U66" i="8"/>
  <c r="G71" i="8"/>
  <c r="V79" i="8"/>
  <c r="P82" i="8"/>
  <c r="G122" i="8"/>
  <c r="D39" i="8"/>
  <c r="C39" i="8"/>
  <c r="J150" i="8"/>
  <c r="G150" i="8"/>
  <c r="O150" i="8"/>
  <c r="N150" i="8"/>
  <c r="T150" i="8"/>
  <c r="S150" i="8"/>
  <c r="Q150" i="8"/>
  <c r="P150" i="8"/>
  <c r="I150" i="8"/>
  <c r="H150" i="8"/>
  <c r="F150" i="8"/>
  <c r="E150" i="8"/>
  <c r="D150" i="8"/>
  <c r="C150" i="8"/>
  <c r="M150" i="8"/>
  <c r="L150" i="8"/>
  <c r="V150" i="8"/>
  <c r="U150" i="8"/>
  <c r="K150" i="8"/>
  <c r="R150" i="8"/>
  <c r="R98" i="8"/>
  <c r="M98" i="8"/>
  <c r="L98" i="8"/>
  <c r="P98" i="8"/>
  <c r="O98" i="8"/>
  <c r="N98" i="8"/>
  <c r="K98" i="8"/>
  <c r="J98" i="8"/>
  <c r="I98" i="8"/>
  <c r="J129" i="8"/>
  <c r="H98" i="8"/>
  <c r="G98" i="8"/>
  <c r="J128" i="8"/>
  <c r="D98" i="8"/>
  <c r="F98" i="8"/>
  <c r="J121" i="8"/>
  <c r="E98" i="8"/>
  <c r="C98" i="8"/>
  <c r="J118" i="8"/>
  <c r="E47" i="8"/>
  <c r="J158" i="8"/>
  <c r="G158" i="8"/>
  <c r="S158" i="8"/>
  <c r="R158" i="8"/>
  <c r="M158" i="8"/>
  <c r="F158" i="8"/>
  <c r="E158" i="8"/>
  <c r="H158" i="8"/>
  <c r="D158" i="8"/>
  <c r="V158" i="8"/>
  <c r="O158" i="8"/>
  <c r="N158" i="8"/>
  <c r="L158" i="8"/>
  <c r="K158" i="8"/>
  <c r="I158" i="8"/>
  <c r="C158" i="8"/>
  <c r="T158" i="8"/>
  <c r="Q158" i="8"/>
  <c r="S106" i="8"/>
  <c r="R106" i="8"/>
  <c r="M106" i="8"/>
  <c r="L106" i="8"/>
  <c r="N106" i="8"/>
  <c r="K106" i="8"/>
  <c r="J106" i="8"/>
  <c r="I106" i="8"/>
  <c r="H106" i="8"/>
  <c r="G106" i="8"/>
  <c r="R137" i="8"/>
  <c r="P106" i="8"/>
  <c r="V106" i="8"/>
  <c r="U106" i="8"/>
  <c r="R96" i="8"/>
  <c r="Q106" i="8"/>
  <c r="T106" i="8"/>
  <c r="O106" i="8"/>
  <c r="R104" i="8"/>
  <c r="E106" i="8"/>
  <c r="C106" i="8"/>
  <c r="R181" i="8"/>
  <c r="F106" i="8"/>
  <c r="D106" i="8"/>
  <c r="R129" i="8"/>
  <c r="E42" i="8"/>
  <c r="H71" i="8"/>
  <c r="R105" i="8"/>
  <c r="H122" i="8"/>
  <c r="I179" i="8"/>
  <c r="N190" i="8"/>
  <c r="V147" i="8"/>
  <c r="F147" i="8"/>
  <c r="S147" i="8"/>
  <c r="C147" i="8"/>
  <c r="T147" i="8"/>
  <c r="R147" i="8"/>
  <c r="P147" i="8"/>
  <c r="O147" i="8"/>
  <c r="G147" i="8"/>
  <c r="E147" i="8"/>
  <c r="H147" i="8"/>
  <c r="D147" i="8"/>
  <c r="K147" i="8"/>
  <c r="J147" i="8"/>
  <c r="U147" i="8"/>
  <c r="Q147" i="8"/>
  <c r="N147" i="8"/>
  <c r="M147" i="8"/>
  <c r="L147" i="8"/>
  <c r="I147" i="8"/>
  <c r="N95" i="8"/>
  <c r="I95" i="8"/>
  <c r="R95" i="8"/>
  <c r="Q95" i="8"/>
  <c r="P95" i="8"/>
  <c r="O95" i="8"/>
  <c r="M95" i="8"/>
  <c r="L95" i="8"/>
  <c r="H95" i="8"/>
  <c r="G95" i="8"/>
  <c r="F95" i="8"/>
  <c r="E95" i="8"/>
  <c r="D95" i="8"/>
  <c r="C95" i="8"/>
  <c r="G156" i="8"/>
  <c r="G93" i="8"/>
  <c r="G96" i="8"/>
  <c r="G175" i="8"/>
  <c r="G104" i="8"/>
  <c r="V155" i="8"/>
  <c r="F155" i="8"/>
  <c r="S155" i="8"/>
  <c r="C155" i="8"/>
  <c r="G155" i="8"/>
  <c r="E155" i="8"/>
  <c r="K155" i="8"/>
  <c r="O155" i="8"/>
  <c r="N155" i="8"/>
  <c r="I155" i="8"/>
  <c r="H155" i="8"/>
  <c r="D155" i="8"/>
  <c r="M155" i="8"/>
  <c r="L155" i="8"/>
  <c r="N103" i="8"/>
  <c r="I103" i="8"/>
  <c r="H103" i="8"/>
  <c r="O103" i="8"/>
  <c r="M103" i="8"/>
  <c r="L103" i="8"/>
  <c r="K103" i="8"/>
  <c r="J103" i="8"/>
  <c r="G103" i="8"/>
  <c r="Q103" i="8"/>
  <c r="R103" i="8"/>
  <c r="P103" i="8"/>
  <c r="F103" i="8"/>
  <c r="E103" i="8"/>
  <c r="D103" i="8"/>
  <c r="C103" i="8"/>
  <c r="O104" i="8"/>
  <c r="O181" i="8"/>
  <c r="E52" i="8"/>
  <c r="D52" i="8"/>
  <c r="C52" i="8"/>
  <c r="G105" i="8"/>
  <c r="R66" i="8"/>
  <c r="O66" i="8"/>
  <c r="M66" i="8"/>
  <c r="P66" i="8"/>
  <c r="N66" i="8"/>
  <c r="L66" i="8"/>
  <c r="K66" i="8"/>
  <c r="J66" i="8"/>
  <c r="I66" i="8"/>
  <c r="E75" i="8"/>
  <c r="E67" i="8"/>
  <c r="E78" i="8"/>
  <c r="H66" i="8"/>
  <c r="G66" i="8"/>
  <c r="F66" i="8"/>
  <c r="O125" i="8"/>
  <c r="N125" i="8"/>
  <c r="I125" i="8"/>
  <c r="F125" i="8"/>
  <c r="T125" i="8"/>
  <c r="S125" i="8"/>
  <c r="K125" i="8"/>
  <c r="J125" i="8"/>
  <c r="H125" i="8"/>
  <c r="G125" i="8"/>
  <c r="E125" i="8"/>
  <c r="D125" i="8"/>
  <c r="P125" i="8"/>
  <c r="M125" i="8"/>
  <c r="U125" i="8"/>
  <c r="V125" i="8"/>
  <c r="R125" i="8"/>
  <c r="L125" i="8"/>
  <c r="C125" i="8"/>
  <c r="Q125" i="8"/>
  <c r="R74" i="8"/>
  <c r="Q74" i="8"/>
  <c r="P74" i="8"/>
  <c r="O74" i="8"/>
  <c r="N74" i="8"/>
  <c r="M74" i="8"/>
  <c r="M70" i="8"/>
  <c r="K74" i="8"/>
  <c r="J74" i="8"/>
  <c r="I74" i="8"/>
  <c r="H74" i="8"/>
  <c r="M64" i="8"/>
  <c r="G74" i="8"/>
  <c r="F74" i="8"/>
  <c r="D74" i="8"/>
  <c r="E74" i="8"/>
  <c r="C74" i="8"/>
  <c r="J185" i="8"/>
  <c r="G185" i="8"/>
  <c r="U185" i="8"/>
  <c r="C185" i="8"/>
  <c r="T185" i="8"/>
  <c r="K185" i="8"/>
  <c r="H185" i="8"/>
  <c r="D185" i="8"/>
  <c r="P185" i="8"/>
  <c r="O185" i="8"/>
  <c r="N185" i="8"/>
  <c r="M185" i="8"/>
  <c r="L185" i="8"/>
  <c r="I185" i="8"/>
  <c r="F185" i="8"/>
  <c r="V185" i="8"/>
  <c r="S185" i="8"/>
  <c r="R185" i="8"/>
  <c r="Q185" i="8"/>
  <c r="E185" i="8"/>
  <c r="V82" i="8"/>
  <c r="F82" i="8"/>
  <c r="Q82" i="8"/>
  <c r="J82" i="8"/>
  <c r="I82" i="8"/>
  <c r="H82" i="8"/>
  <c r="G82" i="8"/>
  <c r="E82" i="8"/>
  <c r="D82" i="8"/>
  <c r="N82" i="8"/>
  <c r="M82" i="8"/>
  <c r="L82" i="8"/>
  <c r="U70" i="8"/>
  <c r="C82" i="8"/>
  <c r="K82" i="8"/>
  <c r="U80" i="8"/>
  <c r="J71" i="8"/>
  <c r="M77" i="8"/>
  <c r="O190" i="8"/>
  <c r="T82" i="8"/>
  <c r="C44" i="8"/>
  <c r="G180" i="8"/>
  <c r="R67" i="8"/>
  <c r="T74" i="8"/>
  <c r="G118" i="8"/>
  <c r="J155" i="8"/>
  <c r="U74" i="8"/>
  <c r="G102" i="8"/>
  <c r="N91" i="8"/>
  <c r="I91" i="8"/>
  <c r="F91" i="8"/>
  <c r="E91" i="8"/>
  <c r="V91" i="8"/>
  <c r="D91" i="8"/>
  <c r="U91" i="8"/>
  <c r="C91" i="8"/>
  <c r="T91" i="8"/>
  <c r="S91" i="8"/>
  <c r="P91" i="8"/>
  <c r="C96" i="8"/>
  <c r="R91" i="8"/>
  <c r="Q91" i="8"/>
  <c r="O91" i="8"/>
  <c r="V151" i="8"/>
  <c r="F151" i="8"/>
  <c r="S151" i="8"/>
  <c r="C151" i="8"/>
  <c r="M151" i="8"/>
  <c r="L151" i="8"/>
  <c r="U151" i="8"/>
  <c r="T151" i="8"/>
  <c r="R151" i="8"/>
  <c r="N151" i="8"/>
  <c r="K151" i="8"/>
  <c r="Q151" i="8"/>
  <c r="P151" i="8"/>
  <c r="O151" i="8"/>
  <c r="J151" i="8"/>
  <c r="I151" i="8"/>
  <c r="H151" i="8"/>
  <c r="G151" i="8"/>
  <c r="E151" i="8"/>
  <c r="D151" i="8"/>
  <c r="N99" i="8"/>
  <c r="I99" i="8"/>
  <c r="H99" i="8"/>
  <c r="P99" i="8"/>
  <c r="O99" i="8"/>
  <c r="M99" i="8"/>
  <c r="L99" i="8"/>
  <c r="K99" i="8"/>
  <c r="J99" i="8"/>
  <c r="R99" i="8"/>
  <c r="V99" i="8"/>
  <c r="K121" i="8"/>
  <c r="U99" i="8"/>
  <c r="T99" i="8"/>
  <c r="S99" i="8"/>
  <c r="Q99" i="8"/>
  <c r="K146" i="8"/>
  <c r="D99" i="8"/>
  <c r="G99" i="8"/>
  <c r="F99" i="8"/>
  <c r="E99" i="8"/>
  <c r="K94" i="8"/>
  <c r="E48" i="8"/>
  <c r="D48" i="8"/>
  <c r="C48" i="8"/>
  <c r="O107" i="8"/>
  <c r="P107" i="8"/>
  <c r="J107" i="8"/>
  <c r="I107" i="8"/>
  <c r="N107" i="8"/>
  <c r="M107" i="8"/>
  <c r="L107" i="8"/>
  <c r="K107" i="8"/>
  <c r="H107" i="8"/>
  <c r="G107" i="8"/>
  <c r="S137" i="8"/>
  <c r="R107" i="8"/>
  <c r="C107" i="8"/>
  <c r="S96" i="8"/>
  <c r="S104" i="8"/>
  <c r="V107" i="8"/>
  <c r="U107" i="8"/>
  <c r="S102" i="8"/>
  <c r="S109" i="8"/>
  <c r="E39" i="8"/>
  <c r="R65" i="8"/>
  <c r="V74" i="8"/>
  <c r="H91" i="8"/>
  <c r="I118" i="8"/>
  <c r="Q155" i="8"/>
  <c r="T65" i="8"/>
  <c r="U67" i="8"/>
  <c r="J91" i="8"/>
  <c r="J95" i="8"/>
  <c r="U98" i="8"/>
  <c r="S103" i="8"/>
  <c r="Q107" i="8"/>
  <c r="O124" i="8"/>
  <c r="E132" i="8"/>
  <c r="R155" i="8"/>
  <c r="R173" i="8"/>
  <c r="M184" i="8"/>
  <c r="V163" i="8"/>
  <c r="F163" i="8"/>
  <c r="S163" i="8"/>
  <c r="C163" i="8"/>
  <c r="K163" i="8"/>
  <c r="J163" i="8"/>
  <c r="Q163" i="8"/>
  <c r="O163" i="8"/>
  <c r="L163" i="8"/>
  <c r="I163" i="8"/>
  <c r="H163" i="8"/>
  <c r="G163" i="8"/>
  <c r="E163" i="8"/>
  <c r="D163" i="8"/>
  <c r="U163" i="8"/>
  <c r="T163" i="8"/>
  <c r="R163" i="8"/>
  <c r="P163" i="8"/>
  <c r="J177" i="8"/>
  <c r="G177" i="8"/>
  <c r="Q177" i="8"/>
  <c r="P177" i="8"/>
  <c r="C177" i="8"/>
  <c r="U177" i="8"/>
  <c r="R177" i="8"/>
  <c r="O177" i="8"/>
  <c r="I177" i="8"/>
  <c r="H177" i="8"/>
  <c r="F177" i="8"/>
  <c r="E177" i="8"/>
  <c r="D177" i="8"/>
  <c r="V177" i="8"/>
  <c r="T177" i="8"/>
  <c r="S177" i="8"/>
  <c r="N177" i="8"/>
  <c r="M177" i="8"/>
  <c r="L177" i="8"/>
  <c r="K177" i="8"/>
  <c r="O133" i="8"/>
  <c r="N133" i="8"/>
  <c r="P133" i="8"/>
  <c r="M133" i="8"/>
  <c r="I133" i="8"/>
  <c r="H133" i="8"/>
  <c r="D133" i="8"/>
  <c r="C133" i="8"/>
  <c r="V133" i="8"/>
  <c r="U133" i="8"/>
  <c r="G133" i="8"/>
  <c r="F133" i="8"/>
  <c r="T133" i="8"/>
  <c r="S133" i="8"/>
  <c r="L133" i="8"/>
  <c r="R133" i="8"/>
  <c r="Q133" i="8"/>
  <c r="K133" i="8"/>
  <c r="J133" i="8"/>
  <c r="E133" i="8"/>
  <c r="J122" i="8"/>
  <c r="L74" i="8"/>
  <c r="E80" i="8"/>
  <c r="S74" i="8"/>
  <c r="U82" i="8"/>
  <c r="G94" i="8"/>
  <c r="D44" i="8"/>
  <c r="E65" i="8"/>
  <c r="E70" i="8"/>
  <c r="J123" i="8"/>
  <c r="R80" i="8"/>
  <c r="G91" i="8"/>
  <c r="S98" i="8"/>
  <c r="P155" i="8"/>
  <c r="M163" i="8"/>
  <c r="E40" i="8"/>
  <c r="D40" i="8"/>
  <c r="V159" i="8"/>
  <c r="F159" i="8"/>
  <c r="S159" i="8"/>
  <c r="C159" i="8"/>
  <c r="Q159" i="8"/>
  <c r="P159" i="8"/>
  <c r="M159" i="8"/>
  <c r="H159" i="8"/>
  <c r="G159" i="8"/>
  <c r="L159" i="8"/>
  <c r="K159" i="8"/>
  <c r="D159" i="8"/>
  <c r="U159" i="8"/>
  <c r="T159" i="8"/>
  <c r="R159" i="8"/>
  <c r="O159" i="8"/>
  <c r="T67" i="8"/>
  <c r="M72" i="8"/>
  <c r="J94" i="8"/>
  <c r="T98" i="8"/>
  <c r="F107" i="8"/>
  <c r="N124" i="8"/>
  <c r="I110" i="8"/>
  <c r="C55" i="8"/>
  <c r="O72" i="8"/>
  <c r="T75" i="8"/>
  <c r="E81" i="8"/>
  <c r="K91" i="8"/>
  <c r="K95" i="8"/>
  <c r="V98" i="8"/>
  <c r="T103" i="8"/>
  <c r="S107" i="8"/>
  <c r="D120" i="8"/>
  <c r="F132" i="8"/>
  <c r="T155" i="8"/>
  <c r="O174" i="8"/>
  <c r="O184" i="8"/>
  <c r="K122" i="8"/>
  <c r="D55" i="8"/>
  <c r="M78" i="8"/>
  <c r="S95" i="8"/>
  <c r="G132" i="8"/>
  <c r="U155" i="8"/>
  <c r="P174" i="8"/>
  <c r="D42" i="8"/>
  <c r="E38" i="8"/>
  <c r="C38" i="8"/>
  <c r="D38" i="8"/>
  <c r="D37" i="8"/>
  <c r="E54" i="8" s="1"/>
  <c r="N149" i="8"/>
  <c r="K149" i="8"/>
  <c r="Q149" i="8"/>
  <c r="P149" i="8"/>
  <c r="T149" i="8"/>
  <c r="S149" i="8"/>
  <c r="L149" i="8"/>
  <c r="J149" i="8"/>
  <c r="F149" i="8"/>
  <c r="E149" i="8"/>
  <c r="V149" i="8"/>
  <c r="U149" i="8"/>
  <c r="C149" i="8"/>
  <c r="R149" i="8"/>
  <c r="O149" i="8"/>
  <c r="V97" i="8"/>
  <c r="F97" i="8"/>
  <c r="Q97" i="8"/>
  <c r="P97" i="8"/>
  <c r="O97" i="8"/>
  <c r="N97" i="8"/>
  <c r="M97" i="8"/>
  <c r="L97" i="8"/>
  <c r="K97" i="8"/>
  <c r="J97" i="8"/>
  <c r="I129" i="8"/>
  <c r="I121" i="8"/>
  <c r="I96" i="8"/>
  <c r="T97" i="8"/>
  <c r="I180" i="8"/>
  <c r="S97" i="8"/>
  <c r="U97" i="8"/>
  <c r="R97" i="8"/>
  <c r="N157" i="8"/>
  <c r="K157" i="8"/>
  <c r="U157" i="8"/>
  <c r="C157" i="8"/>
  <c r="T157" i="8"/>
  <c r="L157" i="8"/>
  <c r="F157" i="8"/>
  <c r="E157" i="8"/>
  <c r="R157" i="8"/>
  <c r="Q157" i="8"/>
  <c r="H157" i="8"/>
  <c r="G157" i="8"/>
  <c r="V157" i="8"/>
  <c r="S157" i="8"/>
  <c r="P157" i="8"/>
  <c r="O157" i="8"/>
  <c r="M157" i="8"/>
  <c r="J157" i="8"/>
  <c r="I157" i="8"/>
  <c r="D157" i="8"/>
  <c r="V105" i="8"/>
  <c r="F105" i="8"/>
  <c r="Q105" i="8"/>
  <c r="P105" i="8"/>
  <c r="M105" i="8"/>
  <c r="L105" i="8"/>
  <c r="K105" i="8"/>
  <c r="J105" i="8"/>
  <c r="I105" i="8"/>
  <c r="H105" i="8"/>
  <c r="Q181" i="8"/>
  <c r="O105" i="8"/>
  <c r="E105" i="8"/>
  <c r="D105" i="8"/>
  <c r="C105" i="8"/>
  <c r="Q96" i="8"/>
  <c r="Q104" i="8"/>
  <c r="N165" i="8"/>
  <c r="K165" i="8"/>
  <c r="G165" i="8"/>
  <c r="F165" i="8"/>
  <c r="S165" i="8"/>
  <c r="Q165" i="8"/>
  <c r="M165" i="8"/>
  <c r="L165" i="8"/>
  <c r="V165" i="8"/>
  <c r="U165" i="8"/>
  <c r="R165" i="8"/>
  <c r="P165" i="8"/>
  <c r="C165" i="8"/>
  <c r="T165" i="8"/>
  <c r="O165" i="8"/>
  <c r="J165" i="8"/>
  <c r="I165" i="8"/>
  <c r="H165" i="8"/>
  <c r="E165" i="8"/>
  <c r="D165" i="8"/>
  <c r="E43" i="8"/>
  <c r="E46" i="8"/>
  <c r="E55" i="8"/>
  <c r="D66" i="8"/>
  <c r="R68" i="8"/>
  <c r="M91" i="8"/>
  <c r="T95" i="8"/>
  <c r="F100" i="8"/>
  <c r="V103" i="8"/>
  <c r="G149" i="8"/>
  <c r="R174" i="8"/>
  <c r="G97" i="8"/>
  <c r="L122" i="8"/>
  <c r="C66" i="8"/>
  <c r="U75" i="8"/>
  <c r="V65" i="8"/>
  <c r="F65" i="8"/>
  <c r="S65" i="8"/>
  <c r="C65" i="8"/>
  <c r="Q65" i="8"/>
  <c r="D72" i="8"/>
  <c r="O65" i="8"/>
  <c r="N65" i="8"/>
  <c r="M65" i="8"/>
  <c r="K65" i="8"/>
  <c r="L65" i="8"/>
  <c r="J65" i="8"/>
  <c r="H65" i="8"/>
  <c r="G65" i="8"/>
  <c r="I65" i="8"/>
  <c r="D75" i="8"/>
  <c r="N176" i="8"/>
  <c r="K176" i="8"/>
  <c r="S176" i="8"/>
  <c r="R176" i="8"/>
  <c r="C176" i="8"/>
  <c r="U176" i="8"/>
  <c r="P176" i="8"/>
  <c r="O176" i="8"/>
  <c r="D176" i="8"/>
  <c r="V176" i="8"/>
  <c r="T176" i="8"/>
  <c r="H176" i="8"/>
  <c r="G176" i="8"/>
  <c r="F176" i="8"/>
  <c r="E176" i="8"/>
  <c r="L176" i="8"/>
  <c r="J176" i="8"/>
  <c r="Q176" i="8"/>
  <c r="M176" i="8"/>
  <c r="I176" i="8"/>
  <c r="S124" i="8"/>
  <c r="C124" i="8"/>
  <c r="R124" i="8"/>
  <c r="K124" i="8"/>
  <c r="G124" i="8"/>
  <c r="U124" i="8"/>
  <c r="T124" i="8"/>
  <c r="H124" i="8"/>
  <c r="F124" i="8"/>
  <c r="E124" i="8"/>
  <c r="D124" i="8"/>
  <c r="L124" i="8"/>
  <c r="J124" i="8"/>
  <c r="V124" i="8"/>
  <c r="V73" i="8"/>
  <c r="F73" i="8"/>
  <c r="U73" i="8"/>
  <c r="E73" i="8"/>
  <c r="T73" i="8"/>
  <c r="D73" i="8"/>
  <c r="S73" i="8"/>
  <c r="C73" i="8"/>
  <c r="Q73" i="8"/>
  <c r="L78" i="8"/>
  <c r="J73" i="8"/>
  <c r="I73" i="8"/>
  <c r="H73" i="8"/>
  <c r="G73" i="8"/>
  <c r="L64" i="8"/>
  <c r="L70" i="8"/>
  <c r="R73" i="8"/>
  <c r="N184" i="8"/>
  <c r="K184" i="8"/>
  <c r="E184" i="8"/>
  <c r="V184" i="8"/>
  <c r="D184" i="8"/>
  <c r="I184" i="8"/>
  <c r="G184" i="8"/>
  <c r="U184" i="8"/>
  <c r="J184" i="8"/>
  <c r="H184" i="8"/>
  <c r="F184" i="8"/>
  <c r="C184" i="8"/>
  <c r="L184" i="8"/>
  <c r="T184" i="8"/>
  <c r="S184" i="8"/>
  <c r="S132" i="8"/>
  <c r="C132" i="8"/>
  <c r="R132" i="8"/>
  <c r="P132" i="8"/>
  <c r="O132" i="8"/>
  <c r="I132" i="8"/>
  <c r="D132" i="8"/>
  <c r="V132" i="8"/>
  <c r="U132" i="8"/>
  <c r="T132" i="8"/>
  <c r="Q132" i="8"/>
  <c r="N132" i="8"/>
  <c r="M132" i="8"/>
  <c r="K132" i="8"/>
  <c r="L132" i="8"/>
  <c r="J81" i="8"/>
  <c r="M81" i="8"/>
  <c r="L81" i="8"/>
  <c r="T78" i="8"/>
  <c r="K81" i="8"/>
  <c r="I81" i="8"/>
  <c r="H81" i="8"/>
  <c r="G81" i="8"/>
  <c r="D81" i="8"/>
  <c r="C81" i="8"/>
  <c r="T80" i="8"/>
  <c r="T70" i="8"/>
  <c r="V81" i="8"/>
  <c r="S81" i="8"/>
  <c r="R81" i="8"/>
  <c r="U81" i="8"/>
  <c r="T81" i="8"/>
  <c r="O192" i="8"/>
  <c r="N192" i="8"/>
  <c r="L192" i="8"/>
  <c r="K192" i="8"/>
  <c r="G192" i="8"/>
  <c r="F192" i="8"/>
  <c r="M192" i="8"/>
  <c r="J192" i="8"/>
  <c r="I192" i="8"/>
  <c r="D192" i="8"/>
  <c r="C192" i="8"/>
  <c r="P192" i="8"/>
  <c r="H192" i="8"/>
  <c r="E192" i="8"/>
  <c r="Q192" i="8"/>
  <c r="T192" i="8"/>
  <c r="S192" i="8"/>
  <c r="V192" i="8"/>
  <c r="U192" i="8"/>
  <c r="R192" i="8"/>
  <c r="D50" i="8"/>
  <c r="E66" i="8"/>
  <c r="S68" i="8"/>
  <c r="C76" i="8"/>
  <c r="O78" i="8"/>
  <c r="O81" i="8"/>
  <c r="M92" i="8"/>
  <c r="U95" i="8"/>
  <c r="C104" i="8"/>
  <c r="J132" i="8"/>
  <c r="H149" i="8"/>
  <c r="P158" i="8"/>
  <c r="R184" i="8"/>
  <c r="U103" i="8"/>
  <c r="J92" i="8"/>
  <c r="U92" i="8"/>
  <c r="E92" i="8"/>
  <c r="D92" i="8"/>
  <c r="V92" i="8"/>
  <c r="C92" i="8"/>
  <c r="T92" i="8"/>
  <c r="S92" i="8"/>
  <c r="R92" i="8"/>
  <c r="Q92" i="8"/>
  <c r="D121" i="8"/>
  <c r="L92" i="8"/>
  <c r="K92" i="8"/>
  <c r="I92" i="8"/>
  <c r="D161" i="8"/>
  <c r="D154" i="8"/>
  <c r="G92" i="8"/>
  <c r="H92" i="8"/>
  <c r="F92" i="8"/>
  <c r="D123" i="8"/>
  <c r="D191" i="8"/>
  <c r="D96" i="8"/>
  <c r="E41" i="8"/>
  <c r="D41" i="8"/>
  <c r="C41" i="8"/>
  <c r="R152" i="8"/>
  <c r="O152" i="8"/>
  <c r="K152" i="8"/>
  <c r="J152" i="8"/>
  <c r="V152" i="8"/>
  <c r="U152" i="8"/>
  <c r="C152" i="8"/>
  <c r="Q152" i="8"/>
  <c r="P152" i="8"/>
  <c r="D152" i="8"/>
  <c r="G152" i="8"/>
  <c r="F152" i="8"/>
  <c r="T152" i="8"/>
  <c r="S152" i="8"/>
  <c r="J100" i="8"/>
  <c r="U100" i="8"/>
  <c r="E100" i="8"/>
  <c r="T100" i="8"/>
  <c r="D100" i="8"/>
  <c r="O100" i="8"/>
  <c r="N100" i="8"/>
  <c r="M100" i="8"/>
  <c r="L100" i="8"/>
  <c r="K100" i="8"/>
  <c r="I100" i="8"/>
  <c r="L189" i="8"/>
  <c r="Q100" i="8"/>
  <c r="C100" i="8"/>
  <c r="L93" i="8"/>
  <c r="L136" i="8"/>
  <c r="L123" i="8"/>
  <c r="L146" i="8"/>
  <c r="L94" i="8"/>
  <c r="L120" i="8"/>
  <c r="V100" i="8"/>
  <c r="D49" i="8"/>
  <c r="C49" i="8"/>
  <c r="R160" i="8"/>
  <c r="O160" i="8"/>
  <c r="P160" i="8"/>
  <c r="N160" i="8"/>
  <c r="M160" i="8"/>
  <c r="H160" i="8"/>
  <c r="G160" i="8"/>
  <c r="T160" i="8"/>
  <c r="S160" i="8"/>
  <c r="Q160" i="8"/>
  <c r="J160" i="8"/>
  <c r="I160" i="8"/>
  <c r="F160" i="8"/>
  <c r="E160" i="8"/>
  <c r="D160" i="8"/>
  <c r="C160" i="8"/>
  <c r="U160" i="8"/>
  <c r="L160" i="8"/>
  <c r="V160" i="8"/>
  <c r="K160" i="8"/>
  <c r="K108" i="8"/>
  <c r="M108" i="8"/>
  <c r="G108" i="8"/>
  <c r="F108" i="8"/>
  <c r="P108" i="8"/>
  <c r="O108" i="8"/>
  <c r="N108" i="8"/>
  <c r="L108" i="8"/>
  <c r="J108" i="8"/>
  <c r="I108" i="8"/>
  <c r="R108" i="8"/>
  <c r="U108" i="8"/>
  <c r="T108" i="8"/>
  <c r="H108" i="8"/>
  <c r="S108" i="8"/>
  <c r="Q108" i="8"/>
  <c r="E108" i="8"/>
  <c r="T118" i="8"/>
  <c r="D108" i="8"/>
  <c r="C108" i="8"/>
  <c r="T102" i="8"/>
  <c r="D64" i="8"/>
  <c r="Q66" i="8"/>
  <c r="D71" i="8"/>
  <c r="K73" i="8"/>
  <c r="P81" i="8"/>
  <c r="N92" i="8"/>
  <c r="V95" i="8"/>
  <c r="H100" i="8"/>
  <c r="K120" i="8"/>
  <c r="O134" i="8"/>
  <c r="I149" i="8"/>
  <c r="U158" i="8"/>
  <c r="K119" i="8"/>
  <c r="R119" i="8"/>
  <c r="M119" i="8"/>
  <c r="L119" i="8"/>
  <c r="T119" i="8"/>
  <c r="S119" i="8"/>
  <c r="Q119" i="8"/>
  <c r="P119" i="8"/>
  <c r="O119" i="8"/>
  <c r="N119" i="8"/>
  <c r="V119" i="8"/>
  <c r="J119" i="8"/>
  <c r="I119" i="8"/>
  <c r="F119" i="8"/>
  <c r="H119" i="8"/>
  <c r="G119" i="8"/>
  <c r="E119" i="8"/>
  <c r="D119" i="8"/>
  <c r="C119" i="8"/>
  <c r="J68" i="8"/>
  <c r="I68" i="8"/>
  <c r="H68" i="8"/>
  <c r="G68" i="8"/>
  <c r="U68" i="8"/>
  <c r="E68" i="8"/>
  <c r="Q68" i="8"/>
  <c r="P68" i="8"/>
  <c r="M68" i="8"/>
  <c r="O68" i="8"/>
  <c r="N68" i="8"/>
  <c r="G78" i="8"/>
  <c r="L68" i="8"/>
  <c r="K68" i="8"/>
  <c r="F68" i="8"/>
  <c r="D68" i="8"/>
  <c r="R179" i="8"/>
  <c r="O179" i="8"/>
  <c r="M179" i="8"/>
  <c r="L179" i="8"/>
  <c r="E179" i="8"/>
  <c r="C179" i="8"/>
  <c r="T179" i="8"/>
  <c r="S179" i="8"/>
  <c r="V179" i="8"/>
  <c r="U179" i="8"/>
  <c r="Q179" i="8"/>
  <c r="P179" i="8"/>
  <c r="N179" i="8"/>
  <c r="G179" i="8"/>
  <c r="F179" i="8"/>
  <c r="G127" i="8"/>
  <c r="V127" i="8"/>
  <c r="F127" i="8"/>
  <c r="E127" i="8"/>
  <c r="D127" i="8"/>
  <c r="R127" i="8"/>
  <c r="Q127" i="8"/>
  <c r="S127" i="8"/>
  <c r="P127" i="8"/>
  <c r="O127" i="8"/>
  <c r="N127" i="8"/>
  <c r="M127" i="8"/>
  <c r="L127" i="8"/>
  <c r="U127" i="8"/>
  <c r="J127" i="8"/>
  <c r="T127" i="8"/>
  <c r="K127" i="8"/>
  <c r="N76" i="8"/>
  <c r="J76" i="8"/>
  <c r="I76" i="8"/>
  <c r="H76" i="8"/>
  <c r="G76" i="8"/>
  <c r="O70" i="8"/>
  <c r="F76" i="8"/>
  <c r="V76" i="8"/>
  <c r="E76" i="8"/>
  <c r="U76" i="8"/>
  <c r="O64" i="8"/>
  <c r="O75" i="8"/>
  <c r="T76" i="8"/>
  <c r="R76" i="8"/>
  <c r="S76" i="8"/>
  <c r="O83" i="8"/>
  <c r="Q76" i="8"/>
  <c r="O76" i="8"/>
  <c r="P76" i="8"/>
  <c r="M76" i="8"/>
  <c r="L76" i="8"/>
  <c r="S187" i="8"/>
  <c r="R187" i="8"/>
  <c r="P187" i="8"/>
  <c r="O187" i="8"/>
  <c r="C187" i="8"/>
  <c r="V187" i="8"/>
  <c r="M187" i="8"/>
  <c r="K187" i="8"/>
  <c r="H187" i="8"/>
  <c r="G187" i="8"/>
  <c r="F187" i="8"/>
  <c r="E187" i="8"/>
  <c r="D187" i="8"/>
  <c r="U187" i="8"/>
  <c r="T187" i="8"/>
  <c r="Q187" i="8"/>
  <c r="N187" i="8"/>
  <c r="L187" i="8"/>
  <c r="J187" i="8"/>
  <c r="I187" i="8"/>
  <c r="V135" i="8"/>
  <c r="F135" i="8"/>
  <c r="S135" i="8"/>
  <c r="C135" i="8"/>
  <c r="I135" i="8"/>
  <c r="H135" i="8"/>
  <c r="N135" i="8"/>
  <c r="M135" i="8"/>
  <c r="O135" i="8"/>
  <c r="L135" i="8"/>
  <c r="E135" i="8"/>
  <c r="D135" i="8"/>
  <c r="U135" i="8"/>
  <c r="T135" i="8"/>
  <c r="R135" i="8"/>
  <c r="Q135" i="8"/>
  <c r="P135" i="8"/>
  <c r="K135" i="8"/>
  <c r="J135" i="8"/>
  <c r="G135" i="8"/>
  <c r="S66" i="8"/>
  <c r="V68" i="8"/>
  <c r="E71" i="8"/>
  <c r="L73" i="8"/>
  <c r="K76" i="8"/>
  <c r="C79" i="8"/>
  <c r="Q81" i="8"/>
  <c r="O92" i="8"/>
  <c r="P100" i="8"/>
  <c r="C127" i="8"/>
  <c r="R134" i="8"/>
  <c r="M149" i="8"/>
  <c r="E159" i="8"/>
  <c r="V101" i="8"/>
  <c r="F101" i="8"/>
  <c r="Q101" i="8"/>
  <c r="P101" i="8"/>
  <c r="N101" i="8"/>
  <c r="M101" i="8"/>
  <c r="L101" i="8"/>
  <c r="K101" i="8"/>
  <c r="J101" i="8"/>
  <c r="I101" i="8"/>
  <c r="R101" i="8"/>
  <c r="N161" i="8"/>
  <c r="K161" i="8"/>
  <c r="O161" i="8"/>
  <c r="M161" i="8"/>
  <c r="Q161" i="8"/>
  <c r="H161" i="8"/>
  <c r="G161" i="8"/>
  <c r="V161" i="8"/>
  <c r="U161" i="8"/>
  <c r="T161" i="8"/>
  <c r="R161" i="8"/>
  <c r="P161" i="8"/>
  <c r="S161" i="8"/>
  <c r="L161" i="8"/>
  <c r="H93" i="8"/>
  <c r="V109" i="8"/>
  <c r="M120" i="8"/>
  <c r="G120" i="8"/>
  <c r="O120" i="8"/>
  <c r="J120" i="8"/>
  <c r="I120" i="8"/>
  <c r="T120" i="8"/>
  <c r="S120" i="8"/>
  <c r="R120" i="8"/>
  <c r="Q120" i="8"/>
  <c r="P120" i="8"/>
  <c r="N120" i="8"/>
  <c r="C120" i="8"/>
  <c r="V120" i="8"/>
  <c r="J77" i="8"/>
  <c r="G77" i="8"/>
  <c r="F77" i="8"/>
  <c r="V77" i="8"/>
  <c r="E77" i="8"/>
  <c r="P70" i="8"/>
  <c r="U77" i="8"/>
  <c r="D77" i="8"/>
  <c r="T77" i="8"/>
  <c r="C77" i="8"/>
  <c r="S77" i="8"/>
  <c r="H64" i="8"/>
  <c r="K69" i="8"/>
  <c r="F75" i="8"/>
  <c r="R77" i="8"/>
  <c r="F96" i="8"/>
  <c r="U102" i="8"/>
  <c r="O153" i="8"/>
  <c r="I186" i="8"/>
  <c r="V148" i="8"/>
  <c r="V164" i="8"/>
  <c r="G67" i="8"/>
  <c r="N70" i="8"/>
  <c r="G75" i="8"/>
  <c r="L83" i="8"/>
  <c r="J93" i="8"/>
  <c r="V94" i="8"/>
  <c r="E101" i="8"/>
  <c r="E110" i="8"/>
  <c r="V93" i="8"/>
  <c r="F93" i="8"/>
  <c r="Q93" i="8"/>
  <c r="U93" i="8"/>
  <c r="C93" i="8"/>
  <c r="T93" i="8"/>
  <c r="S93" i="8"/>
  <c r="R93" i="8"/>
  <c r="P93" i="8"/>
  <c r="O93" i="8"/>
  <c r="N153" i="8"/>
  <c r="K153" i="8"/>
  <c r="I153" i="8"/>
  <c r="H153" i="8"/>
  <c r="V153" i="8"/>
  <c r="U153" i="8"/>
  <c r="E153" i="8"/>
  <c r="D153" i="8"/>
  <c r="T153" i="8"/>
  <c r="S153" i="8"/>
  <c r="M153" i="8"/>
  <c r="L153" i="8"/>
  <c r="J153" i="8"/>
  <c r="G153" i="8"/>
  <c r="F153" i="8"/>
  <c r="C153" i="8"/>
  <c r="Q153" i="8"/>
  <c r="P153" i="8"/>
  <c r="G109" i="8"/>
  <c r="J109" i="8"/>
  <c r="U109" i="8"/>
  <c r="D109" i="8"/>
  <c r="T109" i="8"/>
  <c r="C109" i="8"/>
  <c r="P109" i="8"/>
  <c r="O109" i="8"/>
  <c r="N109" i="8"/>
  <c r="M109" i="8"/>
  <c r="L109" i="8"/>
  <c r="K109" i="8"/>
  <c r="U173" i="8"/>
  <c r="R109" i="8"/>
  <c r="C101" i="8"/>
  <c r="V69" i="8"/>
  <c r="F69" i="8"/>
  <c r="E69" i="8"/>
  <c r="U69" i="8"/>
  <c r="T69" i="8"/>
  <c r="D69" i="8"/>
  <c r="S69" i="8"/>
  <c r="C69" i="8"/>
  <c r="Q69" i="8"/>
  <c r="N180" i="8"/>
  <c r="K180" i="8"/>
  <c r="L180" i="8"/>
  <c r="J180" i="8"/>
  <c r="E180" i="8"/>
  <c r="C180" i="8"/>
  <c r="T180" i="8"/>
  <c r="S180" i="8"/>
  <c r="F180" i="8"/>
  <c r="D180" i="8"/>
  <c r="V180" i="8"/>
  <c r="U180" i="8"/>
  <c r="R180" i="8"/>
  <c r="Q180" i="8"/>
  <c r="P180" i="8"/>
  <c r="O180" i="8"/>
  <c r="M180" i="8"/>
  <c r="S128" i="8"/>
  <c r="C128" i="8"/>
  <c r="R128" i="8"/>
  <c r="F128" i="8"/>
  <c r="E128" i="8"/>
  <c r="G128" i="8"/>
  <c r="T128" i="8"/>
  <c r="Q128" i="8"/>
  <c r="V128" i="8"/>
  <c r="U128" i="8"/>
  <c r="P128" i="8"/>
  <c r="O128" i="8"/>
  <c r="D128" i="8"/>
  <c r="O188" i="8"/>
  <c r="N188" i="8"/>
  <c r="L188" i="8"/>
  <c r="K188" i="8"/>
  <c r="C188" i="8"/>
  <c r="V188" i="8"/>
  <c r="S188" i="8"/>
  <c r="Q188" i="8"/>
  <c r="J188" i="8"/>
  <c r="I188" i="8"/>
  <c r="T188" i="8"/>
  <c r="R188" i="8"/>
  <c r="P188" i="8"/>
  <c r="M188" i="8"/>
  <c r="H188" i="8"/>
  <c r="G188" i="8"/>
  <c r="F188" i="8"/>
  <c r="U188" i="8"/>
  <c r="E188" i="8"/>
  <c r="D188" i="8"/>
  <c r="R136" i="8"/>
  <c r="O136" i="8"/>
  <c r="G136" i="8"/>
  <c r="F136" i="8"/>
  <c r="N136" i="8"/>
  <c r="M136" i="8"/>
  <c r="S136" i="8"/>
  <c r="Q136" i="8"/>
  <c r="J136" i="8"/>
  <c r="I136" i="8"/>
  <c r="E136" i="8"/>
  <c r="D136" i="8"/>
  <c r="F67" i="8"/>
  <c r="K83" i="8"/>
  <c r="I93" i="8"/>
  <c r="D101" i="8"/>
  <c r="D110" i="8"/>
  <c r="U120" i="8"/>
  <c r="C136" i="8"/>
  <c r="J64" i="8"/>
  <c r="C78" i="8"/>
  <c r="G64" i="8"/>
  <c r="U64" i="8"/>
  <c r="E64" i="8"/>
  <c r="R175" i="8"/>
  <c r="O175" i="8"/>
  <c r="U175" i="8"/>
  <c r="C175" i="8"/>
  <c r="T175" i="8"/>
  <c r="S175" i="8"/>
  <c r="N175" i="8"/>
  <c r="M175" i="8"/>
  <c r="V175" i="8"/>
  <c r="Q175" i="8"/>
  <c r="P175" i="8"/>
  <c r="L175" i="8"/>
  <c r="K175" i="8"/>
  <c r="J175" i="8"/>
  <c r="I175" i="8"/>
  <c r="H175" i="8"/>
  <c r="G123" i="8"/>
  <c r="V123" i="8"/>
  <c r="F123" i="8"/>
  <c r="M123" i="8"/>
  <c r="H123" i="8"/>
  <c r="T123" i="8"/>
  <c r="S123" i="8"/>
  <c r="C123" i="8"/>
  <c r="U123" i="8"/>
  <c r="R123" i="8"/>
  <c r="I123" i="8"/>
  <c r="E123" i="8"/>
  <c r="J72" i="8"/>
  <c r="I72" i="8"/>
  <c r="H72" i="8"/>
  <c r="G72" i="8"/>
  <c r="U72" i="8"/>
  <c r="E72" i="8"/>
  <c r="R183" i="8"/>
  <c r="O183" i="8"/>
  <c r="G183" i="8"/>
  <c r="F183" i="8"/>
  <c r="I183" i="8"/>
  <c r="E183" i="8"/>
  <c r="V183" i="8"/>
  <c r="U183" i="8"/>
  <c r="T183" i="8"/>
  <c r="S183" i="8"/>
  <c r="Q183" i="8"/>
  <c r="M183" i="8"/>
  <c r="L183" i="8"/>
  <c r="K183" i="8"/>
  <c r="J183" i="8"/>
  <c r="H183" i="8"/>
  <c r="D183" i="8"/>
  <c r="P183" i="8"/>
  <c r="G131" i="8"/>
  <c r="V131" i="8"/>
  <c r="F131" i="8"/>
  <c r="R131" i="8"/>
  <c r="Q131" i="8"/>
  <c r="I131" i="8"/>
  <c r="U131" i="8"/>
  <c r="O131" i="8"/>
  <c r="N131" i="8"/>
  <c r="M131" i="8"/>
  <c r="L131" i="8"/>
  <c r="K131" i="8"/>
  <c r="J131" i="8"/>
  <c r="T131" i="8"/>
  <c r="S131" i="8"/>
  <c r="N80" i="8"/>
  <c r="P80" i="8"/>
  <c r="O80" i="8"/>
  <c r="M80" i="8"/>
  <c r="S78" i="8"/>
  <c r="L80" i="8"/>
  <c r="K80" i="8"/>
  <c r="J80" i="8"/>
  <c r="S191" i="8"/>
  <c r="C191" i="8"/>
  <c r="R191" i="8"/>
  <c r="P191" i="8"/>
  <c r="O191" i="8"/>
  <c r="G191" i="8"/>
  <c r="F191" i="8"/>
  <c r="I191" i="8"/>
  <c r="E191" i="8"/>
  <c r="V191" i="8"/>
  <c r="U191" i="8"/>
  <c r="T191" i="8"/>
  <c r="Q191" i="8"/>
  <c r="N191" i="8"/>
  <c r="M191" i="8"/>
  <c r="L191" i="8"/>
  <c r="K191" i="8"/>
  <c r="J191" i="8"/>
  <c r="H191" i="8"/>
  <c r="C50" i="8"/>
  <c r="K64" i="8"/>
  <c r="M69" i="8"/>
  <c r="T72" i="8"/>
  <c r="S80" i="8"/>
  <c r="K93" i="8"/>
  <c r="G101" i="8"/>
  <c r="F110" i="8"/>
  <c r="K123" i="8"/>
  <c r="I128" i="8"/>
  <c r="K136" i="8"/>
  <c r="C154" i="8"/>
  <c r="C161" i="8"/>
  <c r="U181" i="8"/>
  <c r="O118" i="8"/>
  <c r="U118" i="8"/>
  <c r="D118" i="8"/>
  <c r="P118" i="8"/>
  <c r="N118" i="8"/>
  <c r="S118" i="8"/>
  <c r="R118" i="8"/>
  <c r="Q118" i="8"/>
  <c r="M118" i="8"/>
  <c r="L118" i="8"/>
  <c r="K118" i="8"/>
  <c r="V118" i="8"/>
  <c r="N67" i="8"/>
  <c r="K67" i="8"/>
  <c r="I67" i="8"/>
  <c r="V178" i="8"/>
  <c r="F178" i="8"/>
  <c r="S178" i="8"/>
  <c r="C178" i="8"/>
  <c r="O178" i="8"/>
  <c r="N178" i="8"/>
  <c r="D178" i="8"/>
  <c r="R178" i="8"/>
  <c r="Q178" i="8"/>
  <c r="P178" i="8"/>
  <c r="M178" i="8"/>
  <c r="L178" i="8"/>
  <c r="K178" i="8"/>
  <c r="J178" i="8"/>
  <c r="I178" i="8"/>
  <c r="H178" i="8"/>
  <c r="U178" i="8"/>
  <c r="T178" i="8"/>
  <c r="G178" i="8"/>
  <c r="E178" i="8"/>
  <c r="K126" i="8"/>
  <c r="J126" i="8"/>
  <c r="G126" i="8"/>
  <c r="E126" i="8"/>
  <c r="S126" i="8"/>
  <c r="R126" i="8"/>
  <c r="O126" i="8"/>
  <c r="N126" i="8"/>
  <c r="M126" i="8"/>
  <c r="L126" i="8"/>
  <c r="I126" i="8"/>
  <c r="H126" i="8"/>
  <c r="T126" i="8"/>
  <c r="Q126" i="8"/>
  <c r="N75" i="8"/>
  <c r="M75" i="8"/>
  <c r="L75" i="8"/>
  <c r="K75" i="8"/>
  <c r="J75" i="8"/>
  <c r="I75" i="8"/>
  <c r="V186" i="8"/>
  <c r="F186" i="8"/>
  <c r="T186" i="8"/>
  <c r="D186" i="8"/>
  <c r="S186" i="8"/>
  <c r="C186" i="8"/>
  <c r="U186" i="8"/>
  <c r="L186" i="8"/>
  <c r="J186" i="8"/>
  <c r="G186" i="8"/>
  <c r="E186" i="8"/>
  <c r="R186" i="8"/>
  <c r="Q186" i="8"/>
  <c r="P186" i="8"/>
  <c r="O186" i="8"/>
  <c r="H186" i="8"/>
  <c r="M186" i="8"/>
  <c r="K186" i="8"/>
  <c r="K134" i="8"/>
  <c r="J134" i="8"/>
  <c r="N134" i="8"/>
  <c r="M134" i="8"/>
  <c r="I134" i="8"/>
  <c r="H134" i="8"/>
  <c r="D134" i="8"/>
  <c r="C134" i="8"/>
  <c r="L134" i="8"/>
  <c r="G134" i="8"/>
  <c r="F134" i="8"/>
  <c r="E134" i="8"/>
  <c r="Q134" i="8"/>
  <c r="P134" i="8"/>
  <c r="R83" i="8"/>
  <c r="M83" i="8"/>
  <c r="H83" i="8"/>
  <c r="G83" i="8"/>
  <c r="F83" i="8"/>
  <c r="E83" i="8"/>
  <c r="V83" i="8"/>
  <c r="D83" i="8"/>
  <c r="U83" i="8"/>
  <c r="C83" i="8"/>
  <c r="E50" i="8"/>
  <c r="D51" i="8"/>
  <c r="L67" i="8"/>
  <c r="O69" i="8"/>
  <c r="P75" i="8"/>
  <c r="P83" i="8"/>
  <c r="M93" i="8"/>
  <c r="O101" i="8"/>
  <c r="V104" i="8"/>
  <c r="N123" i="8"/>
  <c r="K128" i="8"/>
  <c r="C131" i="8"/>
  <c r="P136" i="8"/>
  <c r="E161" i="8"/>
  <c r="J146" i="8"/>
  <c r="G146" i="8"/>
  <c r="U146" i="8"/>
  <c r="C146" i="8"/>
  <c r="T146" i="8"/>
  <c r="P146" i="8"/>
  <c r="O146" i="8"/>
  <c r="R146" i="8"/>
  <c r="Q146" i="8"/>
  <c r="V146" i="8"/>
  <c r="S146" i="8"/>
  <c r="N146" i="8"/>
  <c r="M146" i="8"/>
  <c r="R94" i="8"/>
  <c r="M94" i="8"/>
  <c r="T94" i="8"/>
  <c r="S94" i="8"/>
  <c r="Q94" i="8"/>
  <c r="P94" i="8"/>
  <c r="O94" i="8"/>
  <c r="N94" i="8"/>
  <c r="J154" i="8"/>
  <c r="G154" i="8"/>
  <c r="H154" i="8"/>
  <c r="F154" i="8"/>
  <c r="K154" i="8"/>
  <c r="V154" i="8"/>
  <c r="U154" i="8"/>
  <c r="L154" i="8"/>
  <c r="I154" i="8"/>
  <c r="T154" i="8"/>
  <c r="S154" i="8"/>
  <c r="R154" i="8"/>
  <c r="Q154" i="8"/>
  <c r="P154" i="8"/>
  <c r="R102" i="8"/>
  <c r="M102" i="8"/>
  <c r="L102" i="8"/>
  <c r="O102" i="8"/>
  <c r="N102" i="8"/>
  <c r="K102" i="8"/>
  <c r="J102" i="8"/>
  <c r="I102" i="8"/>
  <c r="H102" i="8"/>
  <c r="Q102" i="8"/>
  <c r="J162" i="8"/>
  <c r="G162" i="8"/>
  <c r="M162" i="8"/>
  <c r="L162" i="8"/>
  <c r="Q162" i="8"/>
  <c r="I162" i="8"/>
  <c r="H162" i="8"/>
  <c r="C162" i="8"/>
  <c r="U162" i="8"/>
  <c r="T162" i="8"/>
  <c r="K162" i="8"/>
  <c r="F162" i="8"/>
  <c r="E162" i="8"/>
  <c r="D162" i="8"/>
  <c r="P162" i="8"/>
  <c r="O162" i="8"/>
  <c r="S110" i="8"/>
  <c r="C110" i="8"/>
  <c r="G110" i="8"/>
  <c r="R110" i="8"/>
  <c r="Q110" i="8"/>
  <c r="P110" i="8"/>
  <c r="O110" i="8"/>
  <c r="N110" i="8"/>
  <c r="M110" i="8"/>
  <c r="L110" i="8"/>
  <c r="K110" i="8"/>
  <c r="U110" i="8"/>
  <c r="N64" i="8"/>
  <c r="M67" i="8"/>
  <c r="P69" i="8"/>
  <c r="Q75" i="8"/>
  <c r="V80" i="8"/>
  <c r="Q83" i="8"/>
  <c r="N93" i="8"/>
  <c r="S101" i="8"/>
  <c r="J110" i="8"/>
  <c r="O123" i="8"/>
  <c r="C126" i="8"/>
  <c r="L128" i="8"/>
  <c r="D131" i="8"/>
  <c r="T136" i="8"/>
  <c r="M154" i="8"/>
  <c r="F161" i="8"/>
  <c r="O173" i="8"/>
  <c r="T121" i="8"/>
  <c r="R70" i="8"/>
  <c r="E129" i="8"/>
  <c r="D189" i="8"/>
  <c r="I137" i="8"/>
  <c r="C42" i="8"/>
  <c r="O67" i="8"/>
  <c r="R69" i="8"/>
  <c r="V70" i="8"/>
  <c r="R75" i="8"/>
  <c r="S83" i="8"/>
  <c r="C94" i="8"/>
  <c r="T101" i="8"/>
  <c r="T110" i="8"/>
  <c r="M121" i="8"/>
  <c r="P123" i="8"/>
  <c r="D126" i="8"/>
  <c r="M128" i="8"/>
  <c r="E131" i="8"/>
  <c r="U136" i="8"/>
  <c r="E148" i="8"/>
  <c r="N154" i="8"/>
  <c r="I161" i="8"/>
  <c r="P64" i="8"/>
  <c r="P67" i="8"/>
  <c r="S75" i="8"/>
  <c r="H77" i="8"/>
  <c r="T83" i="8"/>
  <c r="D94" i="8"/>
  <c r="V96" i="8"/>
  <c r="U101" i="8"/>
  <c r="V110" i="8"/>
  <c r="N121" i="8"/>
  <c r="Q123" i="8"/>
  <c r="F126" i="8"/>
  <c r="N128" i="8"/>
  <c r="H131" i="8"/>
  <c r="V136" i="8"/>
  <c r="F148" i="8"/>
  <c r="O154" i="8"/>
  <c r="J161" i="8"/>
  <c r="C183" i="8"/>
  <c r="T173" i="8"/>
  <c r="I189" i="8"/>
  <c r="R148" i="8"/>
  <c r="O148" i="8"/>
  <c r="S148" i="8"/>
  <c r="Q148" i="8"/>
  <c r="T148" i="8"/>
  <c r="P148" i="8"/>
  <c r="I148" i="8"/>
  <c r="H148" i="8"/>
  <c r="D148" i="8"/>
  <c r="C148" i="8"/>
  <c r="J96" i="8"/>
  <c r="U96" i="8"/>
  <c r="E96" i="8"/>
  <c r="T96" i="8"/>
  <c r="R156" i="8"/>
  <c r="O156" i="8"/>
  <c r="E156" i="8"/>
  <c r="V156" i="8"/>
  <c r="D156" i="8"/>
  <c r="K156" i="8"/>
  <c r="F156" i="8"/>
  <c r="C156" i="8"/>
  <c r="T156" i="8"/>
  <c r="S156" i="8"/>
  <c r="M156" i="8"/>
  <c r="L156" i="8"/>
  <c r="J104" i="8"/>
  <c r="U104" i="8"/>
  <c r="E104" i="8"/>
  <c r="T104" i="8"/>
  <c r="D104" i="8"/>
  <c r="R164" i="8"/>
  <c r="O164" i="8"/>
  <c r="I164" i="8"/>
  <c r="H164" i="8"/>
  <c r="S164" i="8"/>
  <c r="P164" i="8"/>
  <c r="L164" i="8"/>
  <c r="K164" i="8"/>
  <c r="T164" i="8"/>
  <c r="Q164" i="8"/>
  <c r="N164" i="8"/>
  <c r="M164" i="8"/>
  <c r="G164" i="8"/>
  <c r="F164" i="8"/>
  <c r="E37" i="8"/>
  <c r="F45" i="8" s="1"/>
  <c r="E45" i="8"/>
  <c r="E53" i="8"/>
  <c r="K96" i="8"/>
  <c r="H104" i="8"/>
  <c r="O121" i="8"/>
  <c r="C137" i="8"/>
  <c r="G148" i="8"/>
  <c r="I156" i="8"/>
  <c r="H173" i="8"/>
  <c r="L96" i="8"/>
  <c r="I104" i="8"/>
  <c r="P121" i="8"/>
  <c r="F137" i="8"/>
  <c r="J148" i="8"/>
  <c r="J156" i="8"/>
  <c r="I173" i="8"/>
  <c r="M96" i="8"/>
  <c r="K104" i="8"/>
  <c r="Q121" i="8"/>
  <c r="G137" i="8"/>
  <c r="K148" i="8"/>
  <c r="N156" i="8"/>
  <c r="C164" i="8"/>
  <c r="K173" i="8"/>
  <c r="N96" i="8"/>
  <c r="L104" i="8"/>
  <c r="R121" i="8"/>
  <c r="H137" i="8"/>
  <c r="L148" i="8"/>
  <c r="P156" i="8"/>
  <c r="D164" i="8"/>
  <c r="L173" i="8"/>
  <c r="O96" i="8"/>
  <c r="M104" i="8"/>
  <c r="M148" i="8"/>
  <c r="Q156" i="8"/>
  <c r="E164" i="8"/>
  <c r="J173" i="8"/>
  <c r="G173" i="8"/>
  <c r="E173" i="8"/>
  <c r="V173" i="8"/>
  <c r="D173" i="8"/>
  <c r="S173" i="8"/>
  <c r="Q173" i="8"/>
  <c r="N173" i="8"/>
  <c r="M173" i="8"/>
  <c r="F173" i="8"/>
  <c r="C173" i="8"/>
  <c r="S121" i="8"/>
  <c r="C121" i="8"/>
  <c r="L121" i="8"/>
  <c r="G121" i="8"/>
  <c r="F121" i="8"/>
  <c r="J181" i="8"/>
  <c r="G181" i="8"/>
  <c r="K181" i="8"/>
  <c r="I181" i="8"/>
  <c r="E181" i="8"/>
  <c r="C181" i="8"/>
  <c r="T181" i="8"/>
  <c r="S181" i="8"/>
  <c r="N181" i="8"/>
  <c r="M181" i="8"/>
  <c r="L181" i="8"/>
  <c r="H181" i="8"/>
  <c r="F181" i="8"/>
  <c r="D181" i="8"/>
  <c r="O129" i="8"/>
  <c r="N129" i="8"/>
  <c r="V129" i="8"/>
  <c r="D129" i="8"/>
  <c r="U129" i="8"/>
  <c r="C129" i="8"/>
  <c r="G129" i="8"/>
  <c r="T129" i="8"/>
  <c r="S129" i="8"/>
  <c r="V78" i="8"/>
  <c r="F78" i="8"/>
  <c r="K189" i="8"/>
  <c r="J189" i="8"/>
  <c r="H189" i="8"/>
  <c r="G189" i="8"/>
  <c r="C189" i="8"/>
  <c r="V189" i="8"/>
  <c r="U189" i="8"/>
  <c r="S189" i="8"/>
  <c r="P189" i="8"/>
  <c r="O189" i="8"/>
  <c r="N189" i="8"/>
  <c r="T189" i="8"/>
  <c r="N137" i="8"/>
  <c r="K137" i="8"/>
  <c r="E137" i="8"/>
  <c r="V137" i="8"/>
  <c r="D137" i="8"/>
  <c r="P137" i="8"/>
  <c r="O137" i="8"/>
  <c r="U137" i="8"/>
  <c r="T137" i="8"/>
  <c r="M137" i="8"/>
  <c r="L137" i="8"/>
  <c r="D78" i="8"/>
  <c r="U78" i="8"/>
  <c r="P96" i="8"/>
  <c r="N104" i="8"/>
  <c r="U121" i="8"/>
  <c r="F129" i="8"/>
  <c r="J137" i="8"/>
  <c r="N148" i="8"/>
  <c r="U156" i="8"/>
  <c r="J164" i="8"/>
  <c r="P173" i="8"/>
  <c r="E189" i="8"/>
  <c r="D9" i="11" l="1"/>
  <c r="C31" i="8"/>
  <c r="F47" i="8"/>
  <c r="F50" i="8"/>
  <c r="E49" i="8"/>
  <c r="E44" i="8"/>
  <c r="E51" i="8"/>
  <c r="F49" i="8"/>
  <c r="F41" i="8"/>
  <c r="F52" i="8"/>
  <c r="F42" i="8"/>
  <c r="F55" i="8"/>
  <c r="F56" i="8"/>
  <c r="F40" i="8"/>
  <c r="F46" i="8"/>
  <c r="F53" i="8"/>
  <c r="F43" i="8"/>
  <c r="F48" i="8"/>
  <c r="F38" i="8"/>
  <c r="F54" i="8"/>
  <c r="F39" i="8"/>
  <c r="F51" i="8"/>
  <c r="F37" i="8"/>
  <c r="F44" i="8"/>
  <c r="E56" i="8"/>
  <c r="G54" i="8" l="1"/>
  <c r="G55" i="8"/>
  <c r="G44" i="8"/>
  <c r="G43" i="8"/>
  <c r="G45" i="8"/>
  <c r="G51" i="8"/>
  <c r="G37" i="8"/>
  <c r="G40" i="8"/>
  <c r="G39" i="8"/>
  <c r="G49" i="8"/>
  <c r="G56" i="8"/>
  <c r="G41" i="8"/>
  <c r="G50" i="8"/>
  <c r="G52" i="8"/>
  <c r="G42" i="8"/>
  <c r="G48" i="8"/>
  <c r="G53" i="8"/>
  <c r="G47" i="8"/>
  <c r="G46" i="8"/>
  <c r="G38" i="8"/>
  <c r="H45" i="8" l="1"/>
  <c r="H42" i="8"/>
  <c r="H50" i="8"/>
  <c r="H44" i="8"/>
  <c r="H38" i="8"/>
  <c r="H40" i="8"/>
  <c r="H43" i="8"/>
  <c r="H47" i="8"/>
  <c r="H37" i="8"/>
  <c r="H53" i="8"/>
  <c r="H48" i="8"/>
  <c r="H55" i="8"/>
  <c r="H49" i="8"/>
  <c r="H41" i="8"/>
  <c r="H39" i="8"/>
  <c r="H51" i="8"/>
  <c r="H56" i="8"/>
  <c r="H52" i="8"/>
  <c r="H46" i="8"/>
  <c r="H54" i="8"/>
  <c r="I48" i="8" l="1"/>
  <c r="I38" i="8"/>
  <c r="I56" i="8"/>
  <c r="I40" i="8"/>
  <c r="I52" i="8"/>
  <c r="I47" i="8"/>
  <c r="I39" i="8"/>
  <c r="I53" i="8"/>
  <c r="I50" i="8"/>
  <c r="I45" i="8"/>
  <c r="I49" i="8"/>
  <c r="I42" i="8"/>
  <c r="I54" i="8"/>
  <c r="I55" i="8"/>
  <c r="I41" i="8"/>
  <c r="I44" i="8"/>
  <c r="I37" i="8"/>
  <c r="I43" i="8"/>
  <c r="I46" i="8"/>
  <c r="I51" i="8"/>
  <c r="J40" i="8" l="1"/>
  <c r="J49" i="8"/>
  <c r="J50" i="8"/>
  <c r="J39" i="8"/>
  <c r="J54" i="8"/>
  <c r="J48" i="8"/>
  <c r="J38" i="8"/>
  <c r="J42" i="8"/>
  <c r="J47" i="8"/>
  <c r="J56" i="8"/>
  <c r="J46" i="8"/>
  <c r="J43" i="8"/>
  <c r="J55" i="8"/>
  <c r="J44" i="8"/>
  <c r="J45" i="8"/>
  <c r="J37" i="8"/>
  <c r="J51" i="8"/>
  <c r="J53" i="8"/>
  <c r="J52" i="8"/>
  <c r="J41" i="8"/>
  <c r="K38" i="8" l="1"/>
  <c r="K50" i="8"/>
  <c r="K52" i="8"/>
  <c r="K48" i="8"/>
  <c r="K44" i="8"/>
  <c r="K49" i="8"/>
  <c r="K46" i="8"/>
  <c r="K39" i="8"/>
  <c r="K47" i="8"/>
  <c r="K42" i="8"/>
  <c r="K41" i="8"/>
  <c r="K53" i="8"/>
  <c r="K55" i="8"/>
  <c r="K56" i="8"/>
  <c r="K45" i="8"/>
  <c r="K37" i="8"/>
  <c r="K43" i="8"/>
  <c r="K51" i="8"/>
  <c r="K40" i="8"/>
  <c r="K54" i="8"/>
  <c r="L40" i="8" l="1"/>
  <c r="L54" i="8"/>
  <c r="L41" i="8"/>
  <c r="L48" i="8"/>
  <c r="L49" i="8"/>
  <c r="L44" i="8"/>
  <c r="L43" i="8"/>
  <c r="L38" i="8"/>
  <c r="L42" i="8"/>
  <c r="L50" i="8"/>
  <c r="L55" i="8"/>
  <c r="L46" i="8"/>
  <c r="L52" i="8"/>
  <c r="L56" i="8"/>
  <c r="L39" i="8"/>
  <c r="L37" i="8"/>
  <c r="L47" i="8"/>
  <c r="L53" i="8"/>
  <c r="L51" i="8"/>
  <c r="L45" i="8"/>
  <c r="M53" i="8" l="1"/>
  <c r="M37" i="8"/>
  <c r="M44" i="8"/>
  <c r="M49" i="8"/>
  <c r="M52" i="8"/>
  <c r="M43" i="8"/>
  <c r="M45" i="8"/>
  <c r="M47" i="8"/>
  <c r="M38" i="8"/>
  <c r="M56" i="8"/>
  <c r="M50" i="8"/>
  <c r="M40" i="8"/>
  <c r="M39" i="8"/>
  <c r="M46" i="8"/>
  <c r="M48" i="8"/>
  <c r="M51" i="8"/>
  <c r="M55" i="8"/>
  <c r="M42" i="8"/>
  <c r="M41" i="8"/>
  <c r="M54" i="8"/>
  <c r="N56" i="8" l="1"/>
  <c r="N42" i="8"/>
  <c r="N38" i="8"/>
  <c r="N40" i="8"/>
  <c r="N53" i="8"/>
  <c r="N46" i="8"/>
  <c r="N44" i="8"/>
  <c r="N50" i="8"/>
  <c r="N39" i="8"/>
  <c r="N45" i="8"/>
  <c r="N47" i="8"/>
  <c r="N43" i="8"/>
  <c r="N55" i="8"/>
  <c r="N52" i="8"/>
  <c r="N37" i="8"/>
  <c r="N48" i="8"/>
  <c r="N51" i="8"/>
  <c r="N49" i="8"/>
  <c r="N54" i="8"/>
  <c r="N41" i="8"/>
  <c r="O54" i="8" l="1"/>
  <c r="O43" i="8"/>
  <c r="O40" i="8"/>
  <c r="O44" i="8"/>
  <c r="O41" i="8"/>
  <c r="O48" i="8"/>
  <c r="O55" i="8"/>
  <c r="O53" i="8"/>
  <c r="O52" i="8"/>
  <c r="O42" i="8"/>
  <c r="O47" i="8"/>
  <c r="O56" i="8"/>
  <c r="O37" i="8"/>
  <c r="O46" i="8"/>
  <c r="O45" i="8"/>
  <c r="O50" i="8"/>
  <c r="O39" i="8"/>
  <c r="O38" i="8"/>
  <c r="O51" i="8"/>
  <c r="O49" i="8"/>
  <c r="P44" i="8" l="1"/>
  <c r="P55" i="8"/>
  <c r="P51" i="8"/>
  <c r="P48" i="8"/>
  <c r="P50" i="8"/>
  <c r="P38" i="8"/>
  <c r="P56" i="8"/>
  <c r="P52" i="8"/>
  <c r="P43" i="8"/>
  <c r="P37" i="8"/>
  <c r="P45" i="8"/>
  <c r="P42" i="8"/>
  <c r="P49" i="8"/>
  <c r="P54" i="8"/>
  <c r="P41" i="8"/>
  <c r="P46" i="8"/>
  <c r="P53" i="8"/>
  <c r="P39" i="8"/>
  <c r="P40" i="8"/>
  <c r="P47" i="8"/>
  <c r="Q37" i="8" l="1"/>
  <c r="Q55" i="8"/>
  <c r="Q50" i="8"/>
  <c r="Q56" i="8"/>
  <c r="Q45" i="8"/>
  <c r="Q38" i="8"/>
  <c r="Q54" i="8"/>
  <c r="Q51" i="8"/>
  <c r="Q41" i="8"/>
  <c r="Q53" i="8"/>
  <c r="Q52" i="8"/>
  <c r="Q42" i="8"/>
  <c r="Q39" i="8"/>
  <c r="Q46" i="8"/>
  <c r="Q44" i="8"/>
  <c r="Q40" i="8"/>
  <c r="Q48" i="8"/>
  <c r="Q49" i="8"/>
  <c r="Q43" i="8"/>
  <c r="Q47" i="8"/>
  <c r="R53" i="8" l="1"/>
  <c r="R56" i="8"/>
  <c r="R46" i="8"/>
  <c r="R43" i="8"/>
  <c r="R52" i="8"/>
  <c r="R48" i="8"/>
  <c r="R42" i="8"/>
  <c r="R45" i="8"/>
  <c r="R54" i="8"/>
  <c r="R49" i="8"/>
  <c r="R51" i="8"/>
  <c r="R39" i="8"/>
  <c r="R37" i="8"/>
  <c r="R47" i="8"/>
  <c r="R41" i="8"/>
  <c r="R38" i="8"/>
  <c r="R40" i="8"/>
  <c r="R44" i="8"/>
  <c r="R50" i="8"/>
  <c r="R55" i="8"/>
  <c r="S37" i="8" l="1"/>
  <c r="S53" i="8"/>
  <c r="S51" i="8"/>
  <c r="S41" i="8"/>
  <c r="S54" i="8"/>
  <c r="S40" i="8"/>
  <c r="S43" i="8"/>
  <c r="S46" i="8"/>
  <c r="S48" i="8"/>
  <c r="S38" i="8"/>
  <c r="S55" i="8"/>
  <c r="S56" i="8"/>
  <c r="S49" i="8"/>
  <c r="S52" i="8"/>
  <c r="S44" i="8"/>
  <c r="S39" i="8"/>
  <c r="S42" i="8"/>
  <c r="S50" i="8"/>
  <c r="S47" i="8"/>
  <c r="S45" i="8"/>
  <c r="T56" i="8" l="1"/>
  <c r="T53" i="8"/>
  <c r="T52" i="8"/>
  <c r="T42" i="8"/>
  <c r="T48" i="8"/>
  <c r="T41" i="8"/>
  <c r="T37" i="8"/>
  <c r="T39" i="8"/>
  <c r="T50" i="8"/>
  <c r="T43" i="8"/>
  <c r="T46" i="8"/>
  <c r="T40" i="8"/>
  <c r="T54" i="8"/>
  <c r="T44" i="8"/>
  <c r="T45" i="8"/>
  <c r="T49" i="8"/>
  <c r="T47" i="8"/>
  <c r="T51" i="8"/>
  <c r="T55" i="8"/>
  <c r="T38" i="8"/>
  <c r="U54" i="8" l="1"/>
  <c r="U38" i="8"/>
  <c r="U41" i="8"/>
  <c r="U49" i="8"/>
  <c r="U53" i="8"/>
  <c r="U56" i="8"/>
  <c r="U50" i="8"/>
  <c r="U39" i="8"/>
  <c r="U42" i="8"/>
  <c r="U47" i="8"/>
  <c r="U44" i="8"/>
  <c r="U40" i="8"/>
  <c r="U46" i="8"/>
  <c r="U48" i="8"/>
  <c r="U43" i="8"/>
  <c r="U52" i="8"/>
  <c r="U51" i="8"/>
  <c r="U55" i="8"/>
  <c r="U45" i="8"/>
  <c r="U37" i="8"/>
  <c r="V42" i="8" l="1"/>
  <c r="V53" i="8"/>
  <c r="V46" i="8"/>
  <c r="V51" i="8"/>
  <c r="V47" i="8"/>
  <c r="V55" i="8"/>
  <c r="V218" i="8" s="1"/>
  <c r="V43" i="8"/>
  <c r="V45" i="8"/>
  <c r="V208" i="8" s="1"/>
  <c r="V44" i="8"/>
  <c r="V38" i="8"/>
  <c r="V201" i="8" s="1"/>
  <c r="V54" i="8"/>
  <c r="V217" i="8" s="1"/>
  <c r="V41" i="8"/>
  <c r="V204" i="8" s="1"/>
  <c r="V40" i="8"/>
  <c r="V203" i="8" s="1"/>
  <c r="V49" i="8"/>
  <c r="V212" i="8" s="1"/>
  <c r="V48" i="8"/>
  <c r="V211" i="8" s="1"/>
  <c r="V39" i="8"/>
  <c r="V202" i="8" s="1"/>
  <c r="V37" i="8"/>
  <c r="V52" i="8"/>
  <c r="V50" i="8"/>
  <c r="V56" i="8"/>
  <c r="V219" i="8" s="1"/>
  <c r="C218" i="8"/>
  <c r="N207" i="8"/>
  <c r="M203" i="8"/>
  <c r="F213" i="8"/>
  <c r="Q200" i="8"/>
  <c r="K208" i="8"/>
  <c r="I207" i="8"/>
  <c r="T212" i="8"/>
  <c r="C200" i="8"/>
  <c r="D206" i="8"/>
  <c r="Q211" i="8"/>
  <c r="G215" i="8"/>
  <c r="Q210" i="8"/>
  <c r="S201" i="8"/>
  <c r="J217" i="8"/>
  <c r="K203" i="8"/>
  <c r="G216" i="8"/>
  <c r="I212" i="8"/>
  <c r="D217" i="8"/>
  <c r="F210" i="8"/>
  <c r="M219" i="8"/>
  <c r="K219" i="8"/>
  <c r="F212" i="8"/>
  <c r="L208" i="8"/>
  <c r="U216" i="8"/>
  <c r="F208" i="8"/>
  <c r="H212" i="8"/>
  <c r="Q202" i="8"/>
  <c r="F217" i="8"/>
  <c r="L216" i="8"/>
  <c r="H214" i="8"/>
  <c r="N219" i="8"/>
  <c r="J207" i="8"/>
  <c r="P208" i="8"/>
  <c r="M201" i="8"/>
  <c r="C205" i="8"/>
  <c r="Q205" i="8"/>
  <c r="V216" i="8"/>
  <c r="M211" i="8"/>
  <c r="K205" i="8"/>
  <c r="T216" i="8"/>
  <c r="E211" i="8"/>
  <c r="D202" i="8"/>
  <c r="J206" i="8"/>
  <c r="O211" i="8"/>
  <c r="S214" i="8"/>
  <c r="M214" i="8"/>
  <c r="G203" i="8"/>
  <c r="N201" i="8"/>
  <c r="R210" i="8"/>
  <c r="N215" i="8"/>
  <c r="C209" i="8"/>
  <c r="T208" i="8"/>
  <c r="N206" i="8"/>
  <c r="C219" i="8"/>
  <c r="U201" i="8"/>
  <c r="M213" i="8"/>
  <c r="T202" i="8"/>
  <c r="O200" i="8"/>
  <c r="N200" i="8"/>
  <c r="J209" i="8"/>
  <c r="V213" i="8"/>
  <c r="C204" i="8"/>
  <c r="S207" i="8"/>
  <c r="R206" i="8"/>
  <c r="M208" i="8"/>
  <c r="H217" i="8"/>
  <c r="O210" i="8"/>
  <c r="I214" i="8"/>
  <c r="M215" i="8"/>
  <c r="O219" i="8"/>
  <c r="D219" i="8"/>
  <c r="K216" i="8"/>
  <c r="H203" i="8"/>
  <c r="M207" i="8"/>
  <c r="R215" i="8"/>
  <c r="T209" i="8"/>
  <c r="R209" i="8"/>
  <c r="J216" i="8"/>
  <c r="E214" i="8"/>
  <c r="K202" i="8"/>
  <c r="O202" i="8"/>
  <c r="S219" i="8"/>
  <c r="U211" i="8"/>
  <c r="S218" i="8"/>
  <c r="V207" i="8"/>
  <c r="D211" i="8"/>
  <c r="P201" i="8"/>
  <c r="M217" i="8"/>
  <c r="U205" i="8"/>
  <c r="U215" i="8"/>
  <c r="G210" i="8"/>
  <c r="O214" i="8"/>
  <c r="S206" i="8"/>
  <c r="I217" i="8"/>
  <c r="D207" i="8"/>
  <c r="I215" i="8"/>
  <c r="G206" i="8"/>
  <c r="V210" i="8"/>
  <c r="T217" i="8"/>
  <c r="E210" i="8"/>
  <c r="G218" i="8"/>
  <c r="F207" i="8"/>
  <c r="E209" i="8"/>
  <c r="K215" i="8"/>
  <c r="C217" i="8"/>
  <c r="M209" i="8"/>
  <c r="S208" i="8"/>
  <c r="L201" i="8"/>
  <c r="P203" i="8"/>
  <c r="H205" i="8"/>
  <c r="T213" i="8"/>
  <c r="T215" i="8"/>
  <c r="J211" i="8"/>
  <c r="M206" i="8"/>
  <c r="T200" i="8"/>
  <c r="D213" i="8"/>
  <c r="I219" i="8"/>
  <c r="Q218" i="8"/>
  <c r="P215" i="8"/>
  <c r="P200" i="8"/>
  <c r="P211" i="8"/>
  <c r="H208" i="8"/>
  <c r="E208" i="8"/>
  <c r="Q204" i="8"/>
  <c r="S211" i="8"/>
  <c r="J210" i="8"/>
  <c r="N203" i="8"/>
  <c r="F211" i="8"/>
  <c r="T203" i="8"/>
  <c r="L200" i="8"/>
  <c r="D218" i="8"/>
  <c r="M204" i="8"/>
  <c r="I203" i="8"/>
  <c r="P210" i="8"/>
  <c r="S217" i="8"/>
  <c r="G200" i="8"/>
  <c r="U218" i="8"/>
  <c r="E204" i="8"/>
  <c r="L202" i="8"/>
  <c r="E205" i="8"/>
  <c r="O208" i="8"/>
  <c r="C214" i="8"/>
  <c r="I209" i="8"/>
  <c r="V209" i="8"/>
  <c r="E201" i="8"/>
  <c r="Q203" i="8"/>
  <c r="C207" i="8"/>
  <c r="H202" i="8"/>
  <c r="H213" i="8"/>
  <c r="K218" i="8"/>
  <c r="L214" i="8"/>
  <c r="C202" i="8"/>
  <c r="G214" i="8"/>
  <c r="J208" i="8"/>
  <c r="H200" i="8"/>
  <c r="K213" i="8"/>
  <c r="I200" i="8"/>
  <c r="Q213" i="8"/>
  <c r="R213" i="8"/>
  <c r="O213" i="8"/>
  <c r="R203" i="8"/>
  <c r="N202" i="8"/>
  <c r="V214" i="8"/>
  <c r="U213" i="8"/>
  <c r="O205" i="8"/>
  <c r="C210" i="8"/>
  <c r="V200" i="8"/>
  <c r="H215" i="8"/>
  <c r="S203" i="8"/>
  <c r="K204" i="8"/>
  <c r="Q208" i="8"/>
  <c r="L205" i="8"/>
  <c r="J215" i="8"/>
  <c r="H216" i="8"/>
  <c r="Q217" i="8"/>
  <c r="K210" i="8"/>
  <c r="S216" i="8"/>
  <c r="O203" i="8"/>
  <c r="S200" i="8"/>
  <c r="N216" i="8"/>
  <c r="D210" i="8"/>
  <c r="Q206" i="8"/>
  <c r="P218" i="8"/>
  <c r="P202" i="8"/>
  <c r="R205" i="8"/>
  <c r="E206" i="8"/>
  <c r="J201" i="8"/>
  <c r="G202" i="8"/>
  <c r="O204" i="8"/>
  <c r="E218" i="8"/>
  <c r="J205" i="8"/>
  <c r="K211" i="8"/>
  <c r="F201" i="8"/>
  <c r="G208" i="8"/>
  <c r="E213" i="8"/>
  <c r="J203" i="8"/>
  <c r="E216" i="8"/>
  <c r="F219" i="8"/>
  <c r="K214" i="8"/>
  <c r="R207" i="8"/>
  <c r="H219" i="8"/>
  <c r="P205" i="8"/>
  <c r="R218" i="8"/>
  <c r="E202" i="8"/>
  <c r="R204" i="8"/>
  <c r="U204" i="8"/>
  <c r="K201" i="8"/>
  <c r="F202" i="8"/>
  <c r="F205" i="8"/>
  <c r="P212" i="8"/>
  <c r="P206" i="8"/>
  <c r="R208" i="8"/>
  <c r="U206" i="8"/>
  <c r="K200" i="8"/>
  <c r="N211" i="8"/>
  <c r="C212" i="8"/>
  <c r="V206" i="8"/>
  <c r="H218" i="8"/>
  <c r="H204" i="8"/>
  <c r="R212" i="8"/>
  <c r="O215" i="8"/>
  <c r="I213" i="8"/>
  <c r="H211" i="8"/>
  <c r="G209" i="8"/>
  <c r="V205" i="8"/>
  <c r="S213" i="8"/>
  <c r="D216" i="8"/>
  <c r="R216" i="8"/>
  <c r="Q214" i="8"/>
  <c r="K209" i="8"/>
  <c r="M202" i="8"/>
  <c r="F218" i="8"/>
  <c r="L203" i="8"/>
  <c r="N218" i="8"/>
  <c r="N212" i="8"/>
  <c r="G217" i="8"/>
  <c r="T206" i="8"/>
  <c r="P213" i="8"/>
  <c r="U200" i="8"/>
  <c r="H206" i="8"/>
  <c r="T205" i="8"/>
  <c r="F203" i="8"/>
  <c r="T219" i="8"/>
  <c r="E200" i="8"/>
  <c r="M200" i="8"/>
  <c r="S210" i="8"/>
  <c r="I205" i="8"/>
  <c r="P209" i="8"/>
  <c r="Q212" i="8"/>
  <c r="O218" i="8"/>
  <c r="F209" i="8"/>
  <c r="J214" i="8"/>
  <c r="F215" i="8"/>
  <c r="O217" i="8"/>
  <c r="R211" i="8"/>
  <c r="I210" i="8"/>
  <c r="U212" i="8"/>
  <c r="F200" i="8"/>
  <c r="D203" i="8"/>
  <c r="U208" i="8"/>
  <c r="D200" i="8"/>
  <c r="C213" i="8"/>
  <c r="U203" i="8"/>
  <c r="D205" i="8"/>
  <c r="O201" i="8"/>
  <c r="E217" i="8"/>
  <c r="O216" i="8"/>
  <c r="P214" i="8"/>
  <c r="F206" i="8"/>
  <c r="N204" i="8"/>
  <c r="C201" i="8"/>
  <c r="M218" i="8"/>
  <c r="Q207" i="8"/>
  <c r="I204" i="8"/>
  <c r="E207" i="8"/>
  <c r="T214" i="8"/>
  <c r="H210" i="8"/>
  <c r="N214" i="8"/>
  <c r="N209" i="8"/>
  <c r="U219" i="8"/>
  <c r="G204" i="8"/>
  <c r="V215" i="8"/>
  <c r="D214" i="8"/>
  <c r="L217" i="8"/>
  <c r="D201" i="8"/>
  <c r="K207" i="8"/>
  <c r="M210" i="8"/>
  <c r="T218" i="8"/>
  <c r="J218" i="8"/>
  <c r="T211" i="8"/>
  <c r="C206" i="8"/>
  <c r="M216" i="8"/>
  <c r="S215" i="8"/>
  <c r="Q219" i="8"/>
  <c r="H201" i="8"/>
  <c r="L215" i="8"/>
  <c r="C203" i="8"/>
  <c r="M212" i="8"/>
  <c r="R202" i="8"/>
  <c r="J200" i="8"/>
  <c r="J219" i="8"/>
  <c r="T210" i="8"/>
  <c r="P217" i="8"/>
  <c r="E215" i="8"/>
  <c r="R214" i="8"/>
  <c r="L204" i="8"/>
  <c r="S209" i="8"/>
  <c r="T207" i="8"/>
  <c r="I202" i="8"/>
  <c r="O209" i="8"/>
  <c r="K212" i="8"/>
  <c r="R217" i="8"/>
  <c r="J202" i="8"/>
  <c r="S212" i="8"/>
  <c r="I216" i="8"/>
  <c r="E212" i="8"/>
  <c r="G213" i="8"/>
  <c r="G201" i="8"/>
  <c r="L210" i="8"/>
  <c r="F204" i="8"/>
  <c r="L209" i="8"/>
  <c r="L206" i="8"/>
  <c r="F216" i="8"/>
  <c r="N210" i="8"/>
  <c r="L213" i="8"/>
  <c r="O207" i="8"/>
  <c r="I208" i="8"/>
  <c r="N213" i="8"/>
  <c r="N217" i="8"/>
  <c r="J204" i="8"/>
  <c r="S204" i="8"/>
  <c r="I211" i="8"/>
  <c r="T201" i="8"/>
  <c r="F214" i="8"/>
  <c r="D208" i="8"/>
  <c r="T204" i="8"/>
  <c r="I206" i="8"/>
  <c r="L211" i="8"/>
  <c r="G219" i="8"/>
  <c r="S205" i="8"/>
  <c r="M205" i="8"/>
  <c r="C208" i="8"/>
  <c r="U214" i="8"/>
  <c r="D212" i="8"/>
  <c r="P219" i="8"/>
  <c r="L218" i="8"/>
  <c r="G212" i="8"/>
  <c r="G211" i="8"/>
  <c r="P216" i="8"/>
  <c r="Q201" i="8"/>
  <c r="I218" i="8"/>
  <c r="U207" i="8"/>
  <c r="J213" i="8"/>
  <c r="L212" i="8"/>
  <c r="C211" i="8"/>
  <c r="I201" i="8"/>
  <c r="U210" i="8"/>
  <c r="D204" i="8"/>
  <c r="E203" i="8"/>
  <c r="L219" i="8"/>
  <c r="D209" i="8"/>
  <c r="U209" i="8"/>
  <c r="C215" i="8"/>
  <c r="E219" i="8"/>
  <c r="J212" i="8"/>
  <c r="G207" i="8"/>
  <c r="U202" i="8"/>
  <c r="P204" i="8"/>
  <c r="D215" i="8"/>
  <c r="K206" i="8"/>
  <c r="N205" i="8"/>
  <c r="L207" i="8"/>
  <c r="R201" i="8"/>
  <c r="K217" i="8"/>
  <c r="Q215" i="8"/>
  <c r="Q216" i="8"/>
  <c r="N208" i="8"/>
  <c r="Q209" i="8"/>
  <c r="P207" i="8"/>
  <c r="G205" i="8"/>
  <c r="C216" i="8"/>
  <c r="R219" i="8"/>
  <c r="H209" i="8"/>
  <c r="R200" i="8"/>
  <c r="H207" i="8"/>
  <c r="S202" i="8"/>
  <c r="O212" i="8"/>
  <c r="O206" i="8"/>
  <c r="U217" i="8"/>
  <c r="D240" i="8" l="1"/>
  <c r="D243" i="8"/>
  <c r="C245" i="8"/>
  <c r="C240" i="8"/>
  <c r="C230" i="8"/>
  <c r="D241" i="8"/>
  <c r="D238" i="8"/>
  <c r="C238" i="8"/>
  <c r="C244" i="8"/>
  <c r="C234" i="8"/>
  <c r="D244" i="8"/>
  <c r="D242" i="8"/>
  <c r="D237" i="8"/>
  <c r="C233" i="8"/>
  <c r="E233" i="8" s="1"/>
  <c r="C229" i="8"/>
  <c r="E229" i="8" s="1"/>
  <c r="C242" i="8"/>
  <c r="E242" i="8" s="1"/>
  <c r="D234" i="8"/>
  <c r="C241" i="8"/>
  <c r="D232" i="8"/>
  <c r="D229" i="8"/>
  <c r="D247" i="8"/>
  <c r="D230" i="8"/>
  <c r="D236" i="8"/>
  <c r="E236" i="8" s="1"/>
  <c r="C247" i="8"/>
  <c r="E247" i="8" s="1"/>
  <c r="D231" i="8"/>
  <c r="C243" i="8"/>
  <c r="E243" i="8" s="1"/>
  <c r="C235" i="8"/>
  <c r="D245" i="8"/>
  <c r="E245" i="8" s="1"/>
  <c r="C237" i="8"/>
  <c r="D246" i="8"/>
  <c r="D235" i="8"/>
  <c r="C246" i="8"/>
  <c r="E246" i="8" s="1"/>
  <c r="C232" i="8"/>
  <c r="C231" i="8"/>
  <c r="C239" i="8"/>
  <c r="C236" i="8"/>
  <c r="D233" i="8"/>
  <c r="D239" i="8"/>
  <c r="E230" i="8"/>
  <c r="C228" i="8"/>
  <c r="D228" i="8"/>
  <c r="E238" i="8"/>
  <c r="E237" i="8" l="1"/>
  <c r="E240" i="8"/>
  <c r="E235" i="8"/>
  <c r="E232" i="8"/>
  <c r="E241" i="8"/>
  <c r="E231" i="8"/>
  <c r="E234" i="8"/>
  <c r="E244" i="8"/>
  <c r="E239" i="8"/>
  <c r="E228" i="8"/>
  <c r="F228" i="8" l="1"/>
  <c r="C3" i="9" s="1"/>
  <c r="F231" i="8"/>
  <c r="C6" i="9" s="1"/>
  <c r="F237" i="8"/>
  <c r="C12" i="9" s="1"/>
  <c r="F243" i="8"/>
  <c r="C18" i="9" s="1"/>
  <c r="F240" i="8"/>
  <c r="C15" i="9" s="1"/>
  <c r="F230" i="8"/>
  <c r="C5" i="9" s="1"/>
  <c r="F238" i="8"/>
  <c r="C13" i="9" s="1"/>
  <c r="F235" i="8"/>
  <c r="C10" i="9" s="1"/>
  <c r="F246" i="8"/>
  <c r="C21" i="9" s="1"/>
  <c r="F236" i="8"/>
  <c r="C11" i="9" s="1"/>
  <c r="F247" i="8"/>
  <c r="C22" i="9" s="1"/>
  <c r="F245" i="8"/>
  <c r="C20" i="9" s="1"/>
  <c r="F233" i="8"/>
  <c r="C8" i="9" s="1"/>
  <c r="F229" i="8"/>
  <c r="C4" i="9" s="1"/>
  <c r="F239" i="8"/>
  <c r="C14" i="9" s="1"/>
  <c r="F242" i="8"/>
  <c r="C17" i="9" s="1"/>
  <c r="F244" i="8"/>
  <c r="C19" i="9" s="1"/>
  <c r="F232" i="8"/>
  <c r="C7" i="9" s="1"/>
  <c r="F234" i="8"/>
  <c r="C9" i="9" s="1"/>
  <c r="F241" i="8"/>
  <c r="C1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Henrique Rozenfeld</author>
  </authors>
  <commentList>
    <comment ref="B2" authorId="0" shapeId="0" xr:uid="{7D452F4D-9454-4636-905E-F6BB36901F47}">
      <text>
        <r>
          <rPr>
            <sz val="9"/>
            <color indexed="81"/>
            <rFont val="Segoe UI"/>
            <family val="2"/>
          </rPr>
          <t xml:space="preserve">Este ID é utilizado em toda a planilha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tc={47573710-E718-4FA4-8EC3-9A5D8A72CE83}</author>
  </authors>
  <commentList>
    <comment ref="B16" authorId="0" shapeId="0" xr:uid="{47573710-E718-4FA4-8EC3-9A5D8A72CE8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Precisa criar essas instrucoes</t>
      </text>
    </comment>
  </commentList>
</comments>
</file>

<file path=xl/sharedStrings.xml><?xml version="1.0" encoding="utf-8"?>
<sst xmlns="http://schemas.openxmlformats.org/spreadsheetml/2006/main" count="805" uniqueCount="415">
  <si>
    <t>Avaliação das alternativas (Di) em cada critério (Cj)</t>
  </si>
  <si>
    <t>Di</t>
  </si>
  <si>
    <t>pj</t>
  </si>
  <si>
    <t>Peso</t>
  </si>
  <si>
    <r>
      <rPr>
        <b/>
        <sz val="14"/>
        <color theme="1"/>
        <rFont val="Calibri"/>
        <family val="2"/>
      </rPr>
      <t>O problema da priorização de projetos:</t>
    </r>
    <r>
      <rPr>
        <b/>
        <sz val="14"/>
        <color rgb="FFF79646"/>
        <rFont val="Calibri"/>
        <family val="2"/>
      </rPr>
      <t xml:space="preserve"> PROMETHEE II em ação</t>
    </r>
  </si>
  <si>
    <t>Obs. A somatória dos pesos deve equivaler a 1.</t>
  </si>
  <si>
    <t>Matriz de sobreclassificação do critério C1</t>
  </si>
  <si>
    <t>Regra de sobreclassificação da Preferência estrita</t>
  </si>
  <si>
    <t>gj(a): avaliação da alternativa a no critério j;</t>
  </si>
  <si>
    <t>gj(b): avaliação da alternativa b no critério j;</t>
  </si>
  <si>
    <t>Matriz de sobreclassificação do critério C2</t>
  </si>
  <si>
    <t>Matriz de sobreclassificação do critério C3</t>
  </si>
  <si>
    <t>Matriz de sobreclassificação do critério C4</t>
  </si>
  <si>
    <t>Matriz de sobreclassificação do critério C5</t>
  </si>
  <si>
    <t>Matriz de sobreclassificação do critério C6</t>
  </si>
  <si>
    <t>Matriz de grau de sobreclassificação (agregando as matrizes anteriores)</t>
  </si>
  <si>
    <t>Cálculo dos fluxos e ordenação</t>
  </si>
  <si>
    <t xml:space="preserve">Calculo dos fluxos </t>
  </si>
  <si>
    <t>Positivos ∅+</t>
  </si>
  <si>
    <t>Negativos ∅−</t>
  </si>
  <si>
    <t>Fluxo Líquido ∅</t>
  </si>
  <si>
    <t>Ordenação</t>
  </si>
  <si>
    <r>
      <rPr>
        <b/>
        <sz val="16"/>
        <color theme="1"/>
        <rFont val="Calibri"/>
        <family val="2"/>
      </rPr>
      <t>O problema da priorização de projetos:</t>
    </r>
    <r>
      <rPr>
        <b/>
        <sz val="16"/>
        <color theme="9"/>
        <rFont val="Calibri"/>
        <family val="2"/>
      </rPr>
      <t xml:space="preserve"> o processo decisório no PROMETHEE II</t>
    </r>
  </si>
  <si>
    <t>1. Para cada critério j, o decisor deve estabelecer um peso pj e avaliar as alternativas em cada critério.</t>
  </si>
  <si>
    <t>2. Para cada critério, o decisor deve estabelecer a função Fj(a,b) da diferença [gj(a)-gj(b)] entre cada par de alternativa a, b.</t>
  </si>
  <si>
    <t>Utilizaremos a regra de sobreclassificação da Preferência estrita:</t>
  </si>
  <si>
    <t>3. Montamos a matriz de diferenças para cada critério</t>
  </si>
  <si>
    <t>4. Agregamos as matrizes de diferenças, obtendo a matriz de grau de sobreclassificação</t>
  </si>
  <si>
    <t>onde</t>
  </si>
  <si>
    <t>5. Calculamos o fluxo líquido:</t>
  </si>
  <si>
    <t>que consiste na subtração do fluxo positivo pelo negativo, calculados como:</t>
  </si>
  <si>
    <t>As alternativas são ranqueadas de acordo com maior fluxo líquido</t>
  </si>
  <si>
    <t>Proj01</t>
  </si>
  <si>
    <t>Proj02</t>
  </si>
  <si>
    <t>Proj03</t>
  </si>
  <si>
    <t>Proj04</t>
  </si>
  <si>
    <t>Proj05</t>
  </si>
  <si>
    <t>Proj06</t>
  </si>
  <si>
    <t>Proj07</t>
  </si>
  <si>
    <t>Proj08</t>
  </si>
  <si>
    <t>Proj09</t>
  </si>
  <si>
    <t>Proj10</t>
  </si>
  <si>
    <t>Proj11</t>
  </si>
  <si>
    <t>Proj12</t>
  </si>
  <si>
    <t>Proj13</t>
  </si>
  <si>
    <t>Proj14</t>
  </si>
  <si>
    <t>Proj15</t>
  </si>
  <si>
    <t>Proj16</t>
  </si>
  <si>
    <t>Proj17</t>
  </si>
  <si>
    <t>Proj18</t>
  </si>
  <si>
    <t>Proj19</t>
  </si>
  <si>
    <t>Proj20</t>
  </si>
  <si>
    <t>Nome do projeto / ação</t>
  </si>
  <si>
    <t>Ganhos esperados</t>
  </si>
  <si>
    <t>Custo</t>
  </si>
  <si>
    <t>Urgência</t>
  </si>
  <si>
    <t xml:space="preserve">Categoria </t>
  </si>
  <si>
    <t>Responsável</t>
  </si>
  <si>
    <t>Alinhamento com a estratégia ...</t>
  </si>
  <si>
    <t>Descrição resumida</t>
  </si>
  <si>
    <t>Atributos dos projetos (Coloque os atributos definidos pela sua empresa, modificando essas colunas. Eles não entram na lógica da planilha. Servem para filtro)</t>
  </si>
  <si>
    <t>ID Critério</t>
  </si>
  <si>
    <t>ID Projeto</t>
  </si>
  <si>
    <t>Crit01</t>
  </si>
  <si>
    <t>Crit02</t>
  </si>
  <si>
    <t>Crit03</t>
  </si>
  <si>
    <t>Crit04</t>
  </si>
  <si>
    <t>Crit05</t>
  </si>
  <si>
    <t>Crit06</t>
  </si>
  <si>
    <t>Tipo</t>
  </si>
  <si>
    <t>direta/e</t>
  </si>
  <si>
    <t>Categoria</t>
  </si>
  <si>
    <t>Critério</t>
  </si>
  <si>
    <t>Descrição</t>
  </si>
  <si>
    <t>Escopo do projeto/ação</t>
  </si>
  <si>
    <t xml:space="preserve">Tempo </t>
  </si>
  <si>
    <t>Quantidade de tempo previsto para realização do projeto/ação</t>
  </si>
  <si>
    <t xml:space="preserve">Marketing interno </t>
  </si>
  <si>
    <t>Nível de esforço com marketing interno envolvido</t>
  </si>
  <si>
    <t xml:space="preserve">Clareza dos objetivos do projeto/ação </t>
  </si>
  <si>
    <t>Nível de clareza das informações que se tem e o que se deseja obter com o projeto/ação</t>
  </si>
  <si>
    <t xml:space="preserve">Dependência </t>
  </si>
  <si>
    <t>Nível de dependência de alguma outra área/atividade/pessoa/etc para a realização do projeto/ação</t>
  </si>
  <si>
    <t>Relacionamento entre projetos/ações</t>
  </si>
  <si>
    <t>Nível de dependência de outro projeto/ação para ser realizado / interferência com outros projetos/ações</t>
  </si>
  <si>
    <t>Competência</t>
  </si>
  <si>
    <t xml:space="preserve">Capacidade de recursos humanos </t>
  </si>
  <si>
    <t xml:space="preserve">Competência exigida </t>
  </si>
  <si>
    <t>Nível de necessidade de outro tipo de competência específica para um tipo de projeto/ação</t>
  </si>
  <si>
    <t>Complexidade do projeto/ação</t>
  </si>
  <si>
    <t xml:space="preserve">Dificuldade de implementação </t>
  </si>
  <si>
    <t>Nível de dificuldade de implementação do projeto/ação</t>
  </si>
  <si>
    <t xml:space="preserve">Dificuldade técnica </t>
  </si>
  <si>
    <t>Nível da dificuldade técnica para a realização do projeto/ação</t>
  </si>
  <si>
    <t xml:space="preserve">Nível de complexidade </t>
  </si>
  <si>
    <t>Grau de complexidade do projeto/ação</t>
  </si>
  <si>
    <t>Conformidade</t>
  </si>
  <si>
    <t xml:space="preserve">Conformidade com os padrões </t>
  </si>
  <si>
    <t>Nível de conformidade com padrões de projetos/processos existentes</t>
  </si>
  <si>
    <t xml:space="preserve">Conformidade legal e regulatória </t>
  </si>
  <si>
    <t>Grau de conformidade legal e regulatória do projeto/ação</t>
  </si>
  <si>
    <t xml:space="preserve">Grau de padronização </t>
  </si>
  <si>
    <t>Grau de padronização do projeto/ação</t>
  </si>
  <si>
    <t>Estratégia</t>
  </si>
  <si>
    <t xml:space="preserve">Alinhamento estratégico </t>
  </si>
  <si>
    <t>Medida do quanto o projeto/ação está alinhado com a estratégia da empresa</t>
  </si>
  <si>
    <t xml:space="preserve">Importância do projeto/ação </t>
  </si>
  <si>
    <t>Nível de importância desse projeto/ação para a empresa</t>
  </si>
  <si>
    <t xml:space="preserve">Vantagem competitiva </t>
  </si>
  <si>
    <t>Nível de vantagem competitiva que a implementação do projeto/ação vai proporcionar</t>
  </si>
  <si>
    <t>Financeiro</t>
  </si>
  <si>
    <t xml:space="preserve">Crescimento da receita </t>
  </si>
  <si>
    <t>Aumento da receita proporcionado pelo projeto/ação</t>
  </si>
  <si>
    <t xml:space="preserve">Custo </t>
  </si>
  <si>
    <t>Quantidade de dinheiro gasto para a implementação do projeto/ação</t>
  </si>
  <si>
    <t xml:space="preserve">Custo-benefício </t>
  </si>
  <si>
    <t>Nível de benefício do projeto/ação (expresso em valores monetários) vs. os custos de implementação do projeto/ação</t>
  </si>
  <si>
    <t xml:space="preserve">Despesa </t>
  </si>
  <si>
    <t>Nível de gastos necessários para a obtenção de receita</t>
  </si>
  <si>
    <t xml:space="preserve">Economia de custo </t>
  </si>
  <si>
    <t>Nível de redução de gastos se a melhoria for implementada</t>
  </si>
  <si>
    <t xml:space="preserve">Fluxo de caixa </t>
  </si>
  <si>
    <t xml:space="preserve">Fluxo de caixa acumulado </t>
  </si>
  <si>
    <t>Somatória do fluxo de caixa pontual de cada ano com o fluxo de caixa acumulado dos anos anteriores</t>
  </si>
  <si>
    <t xml:space="preserve">Investimento </t>
  </si>
  <si>
    <t>Nível de investimento de recursos que se prevêem necessários para a solução do problema</t>
  </si>
  <si>
    <t xml:space="preserve">Payback </t>
  </si>
  <si>
    <t>Tempo decorrido entre o investimento inicial e o momento no qual o lucro líquido acumulado se iguala ao valor desse investimento</t>
  </si>
  <si>
    <t xml:space="preserve">Produtividade </t>
  </si>
  <si>
    <t>Relação entre a produção e os fatores de produção utilizados [pessoas, máquinas, etc]</t>
  </si>
  <si>
    <t xml:space="preserve">Receita </t>
  </si>
  <si>
    <t>Quantidade de receita gerada pelo processo que precisa da melhoria</t>
  </si>
  <si>
    <t xml:space="preserve">Retorno sobre o investimento - ROI </t>
  </si>
  <si>
    <t>Relação entre o dinheiro ganho através de um investimento e o montante de dinheiro investido</t>
  </si>
  <si>
    <t xml:space="preserve">Taxa interna de retorno - TIR </t>
  </si>
  <si>
    <t>Taxa necessária para igualar o valor de um investimento [valor presente] com os seus respectivos retornos futuros ou saldos de caixa</t>
  </si>
  <si>
    <t xml:space="preserve">Valor econômico adicionado </t>
  </si>
  <si>
    <t>Medida do quanto de valor foi adicionado ao processo após a implementação da melhoria</t>
  </si>
  <si>
    <t xml:space="preserve">Valor presente líquido - VPL </t>
  </si>
  <si>
    <t>Determinação do valor presente de pagamentos futuros descontados a uma taxa de juros apropriada, menos o custo do investimento inicial</t>
  </si>
  <si>
    <t>Impacto do projeto/ação</t>
  </si>
  <si>
    <t xml:space="preserve">Impacto de mercado </t>
  </si>
  <si>
    <t>Grau de impacto da melhoria do processo no mercado consumidor do produto</t>
  </si>
  <si>
    <t xml:space="preserve">Impacto de não realizar o projeto/ação </t>
  </si>
  <si>
    <t>Grau de impacto que o projeto/ação causará caso não seja realizado ou seja mal sucedido</t>
  </si>
  <si>
    <t xml:space="preserve">Impacto na empresa </t>
  </si>
  <si>
    <t xml:space="preserve">Impacto nas condições de trabalho </t>
  </si>
  <si>
    <t xml:space="preserve">Impacto nas linhas de produto existentes </t>
  </si>
  <si>
    <t xml:space="preserve">Eliminação de fraquezas do processo </t>
  </si>
  <si>
    <t>Quantidade de fraquezas do processo que serão eliminadas com a implementação da melhoria</t>
  </si>
  <si>
    <t xml:space="preserve">Melhoria do processo </t>
  </si>
  <si>
    <t>Nível de melhoria sobre o processo gerado pela implementação do projeto/ação</t>
  </si>
  <si>
    <t xml:space="preserve">Mudança organizacional </t>
  </si>
  <si>
    <t>Nível de mudança organizacional requerida</t>
  </si>
  <si>
    <t>Riscos</t>
  </si>
  <si>
    <t xml:space="preserve">Análise de riscos </t>
  </si>
  <si>
    <t>Nível de riscos do projeto/ação</t>
  </si>
  <si>
    <t xml:space="preserve">Probabilidade de sucesso </t>
  </si>
  <si>
    <t>Probabilidade de o projeto/ação ser bem sucedido</t>
  </si>
  <si>
    <t xml:space="preserve">Risco da aceitação do mercado </t>
  </si>
  <si>
    <t>Nível de aceitação do projeto/ação pelas pessoas/mercado/clientes</t>
  </si>
  <si>
    <t xml:space="preserve">Risco de imagem da marca </t>
  </si>
  <si>
    <t>Nível de risco de o projeto/ação comprometer, de alguma forma, a imagem da marca</t>
  </si>
  <si>
    <t xml:space="preserve">Risco de implementação </t>
  </si>
  <si>
    <t>Nível de risco total associado à implementação do projeto/ação</t>
  </si>
  <si>
    <t xml:space="preserve">Risco de planejamento do projeto/ação </t>
  </si>
  <si>
    <t>Nível de risco de planejamento associado à implementação do projeto/ação (se o projeto/ação apresenta algum risco em seu planejamento e alta dependência de um bom planejamento)</t>
  </si>
  <si>
    <t xml:space="preserve">Riscos de relações públicas </t>
  </si>
  <si>
    <t>Nível de risco de impacto negativo sobre o relacionamento da empresa com o mercado, com os fornecedores, etc</t>
  </si>
  <si>
    <t xml:space="preserve">Risco de tecnologia </t>
  </si>
  <si>
    <t>Nível de risco de não atingir sucesso no projeto/ação por conta de fatores tecnológicos</t>
  </si>
  <si>
    <t xml:space="preserve">Risco do negócio </t>
  </si>
  <si>
    <t>Grau de risco de o projeto/ação colocar o negócio em risco</t>
  </si>
  <si>
    <t>Restrições</t>
  </si>
  <si>
    <t xml:space="preserve">Análise de restrições </t>
  </si>
  <si>
    <t>Nível de restrições para execução do projeto/ação</t>
  </si>
  <si>
    <t xml:space="preserve">Compartilhamento de atividades/recursos </t>
  </si>
  <si>
    <t>Capacidade de compartilhar atividades e/ou recursos com outros projetos/ações</t>
  </si>
  <si>
    <t xml:space="preserve">Disponibilidade de informações </t>
  </si>
  <si>
    <t>Disponibilidade das informações necessárias para a execução do projeto/ação</t>
  </si>
  <si>
    <t xml:space="preserve">Disponibilidade de recursos </t>
  </si>
  <si>
    <t>Disponibilidade de recursos necessários para a execução do projeto/ação</t>
  </si>
  <si>
    <t xml:space="preserve">Necessidade de esforço de funcionários </t>
  </si>
  <si>
    <t>Nível de horas de trabalho que o projeto/ação demandará dos colaboradores</t>
  </si>
  <si>
    <t xml:space="preserve">Restrições financeiras e no orçamento </t>
  </si>
  <si>
    <t>Nível de gasto relativo ao orçamento disponível para a realização de projetos/ações</t>
  </si>
  <si>
    <t>Satisfação dos stakeholders</t>
  </si>
  <si>
    <t xml:space="preserve">Necessidades do cliente </t>
  </si>
  <si>
    <t>Grau de atendimento das necessidades do cliente</t>
  </si>
  <si>
    <t xml:space="preserve">Satisfação do cliente externo </t>
  </si>
  <si>
    <t>Nível de aumento da satisfação do cliente final/externo</t>
  </si>
  <si>
    <t xml:space="preserve">Satisfação do cliente interno </t>
  </si>
  <si>
    <t>Nível de aumento da satisfação dos stakeholders internos</t>
  </si>
  <si>
    <t>Satisfação do colaborador</t>
  </si>
  <si>
    <t>Nível de aumento da satisfação dos colaboradores</t>
  </si>
  <si>
    <t>Apoio da alta gerência</t>
  </si>
  <si>
    <t xml:space="preserve">Envolvimento da diretoria </t>
  </si>
  <si>
    <t>Nível de apoio da diretoria no planejamento/execução do projeto/ação</t>
  </si>
  <si>
    <t xml:space="preserve">Apoio executivo </t>
  </si>
  <si>
    <t>Nível de apoio da alta gerência em relação ao projeto/ação</t>
  </si>
  <si>
    <t>Resultados do projeto/ação</t>
  </si>
  <si>
    <t xml:space="preserve">Sustentabilidade do projeto/ação </t>
  </si>
  <si>
    <t xml:space="preserve">Impactos ambientais </t>
  </si>
  <si>
    <t>Nível de impacto ambiental do projeto/ação</t>
  </si>
  <si>
    <t xml:space="preserve">Geração de propriedade Intelectual </t>
  </si>
  <si>
    <t>Potencial de geração de propriedade intelectual</t>
  </si>
  <si>
    <t>inversa/e</t>
  </si>
  <si>
    <t>valor 1 significa...</t>
  </si>
  <si>
    <t>valor 10 significa...</t>
  </si>
  <si>
    <t>muito tempo</t>
  </si>
  <si>
    <t>pouco tempo</t>
  </si>
  <si>
    <t>muito esforço</t>
  </si>
  <si>
    <t>pouco esforço</t>
  </si>
  <si>
    <t>pouca clareza</t>
  </si>
  <si>
    <t>muita clareza</t>
  </si>
  <si>
    <t>muita dependência</t>
  </si>
  <si>
    <t>pouca dependência</t>
  </si>
  <si>
    <t>Esses critérios podem ser retirados do banco de critérios ou definidos pela empresa</t>
  </si>
  <si>
    <t>Para adicionar critérios, siga as intruções deste link</t>
  </si>
  <si>
    <t>Link para o banco de critérios</t>
  </si>
  <si>
    <t>Peso (*1)</t>
  </si>
  <si>
    <t>Peso (*2)</t>
  </si>
  <si>
    <t>(*2) aqui são calculados os pesos normalizados, cuja soma é igual a 1 (ou 100%)</t>
  </si>
  <si>
    <t>(*1) aqui você pode inserir o peso em uma escala de 1 a 5</t>
  </si>
  <si>
    <t>valor 1 significa....</t>
  </si>
  <si>
    <t>Opções</t>
  </si>
  <si>
    <t>Avaliação das alternativas (Di - projetos) em cada critério (Cj)</t>
  </si>
  <si>
    <t>só preencha o campo nesta cor, os demais são preenchidos automaticamente</t>
  </si>
  <si>
    <t>baixa conformidade</t>
  </si>
  <si>
    <t>conformidade elevada</t>
  </si>
  <si>
    <t>baixo retorno</t>
  </si>
  <si>
    <t>retorno elevado</t>
  </si>
  <si>
    <t>pouco importante</t>
  </si>
  <si>
    <t>muito importante</t>
  </si>
  <si>
    <t>valor 10 significa ...</t>
  </si>
  <si>
    <t>Crit1</t>
  </si>
  <si>
    <t>Crit2</t>
  </si>
  <si>
    <t>Crit3</t>
  </si>
  <si>
    <t>Crit4</t>
  </si>
  <si>
    <t>Crit5</t>
  </si>
  <si>
    <t>Crit6</t>
  </si>
  <si>
    <t>Esses pesos vieram da aba Critérios</t>
  </si>
  <si>
    <t>Atividades para aplicação do Promethee II </t>
  </si>
  <si>
    <t>Definir o problema a ser modelado:</t>
  </si>
  <si>
    <t>Consulta do resultado final:</t>
  </si>
  <si>
    <t>Definição dos critérios:</t>
  </si>
  <si>
    <t>Significado do tipo de critério</t>
  </si>
  <si>
    <t xml:space="preserve">Autoria: Prof. Dr. Lucas Gabriel Zanon do Departamento de Engenharia de Produção da EESC </t>
  </si>
  <si>
    <t>Esta planilha é o principal material de apoio do "Método Promethee II para priorização de projetos" da flexM4i"</t>
  </si>
  <si>
    <t>O conteúdo desta aba corresponde ao tópico com o mesmo título. Clique aqui para acessar na web.</t>
  </si>
  <si>
    <t>Essas atividades estão embasadas nos conceitos e lógica do do PROMETHEE II</t>
  </si>
  <si>
    <t>Esta matriz é calculada automaticamente.</t>
  </si>
  <si>
    <t>Se deseja conhecer a lógica de cálculo acesse este link (assim como das demais matrizes de sobreclassificação)</t>
  </si>
  <si>
    <t>Esta matriz é calculada automaticamente agregando as matrizes anteriores.</t>
  </si>
  <si>
    <t xml:space="preserve">Se deseja conhecer a lógica de cálculo acesse este link. </t>
  </si>
  <si>
    <t>Esta matriz é calculada automaticamente a partir da matriz anterior de grau de sobreclassificação.</t>
  </si>
  <si>
    <t xml:space="preserve">Se deseja conhecer a lógica de cálculo e os significados do fluxos acesse este link. </t>
  </si>
  <si>
    <t>Definir o conjunto de alternativas (projetos) a serem priorizadas.</t>
  </si>
  <si>
    <t>A planilha está configurada para avaliar 20 alternativas com base em 6 critérios, utilizando como exemplo a seleção de projetos.</t>
  </si>
  <si>
    <t>A quantidade de alternativas e critérios pode ser modificada.</t>
  </si>
  <si>
    <t>Liste as alternativas (os projetos) a serem avaliadas:</t>
  </si>
  <si>
    <t>Preencha no mínimo o nome do projeto na aba “Projetos” para identificá-los.</t>
  </si>
  <si>
    <t>Os IDs dos projetos é um código interno da planilha, não os modifique.</t>
  </si>
  <si>
    <t>Os demais atributos não entram na lógica da planilha, mas você pode utilizá-los para melhor caracterizar os projetos.</t>
  </si>
  <si>
    <t>Os atributos desta aba da planilhas são sugestões, você pode modificar conforme for mais apropriado para a sua organização.</t>
  </si>
  <si>
    <t>Esses atributos podem servir para você filtrar os projetos nesta aba.</t>
  </si>
  <si>
    <t>A planilha está configurada para 20 alternativas (projetos), se a quantidade for menor ou maior, veja a atividade “Ajuste do número de alternativas (projetos)” descrita mais adiante.</t>
  </si>
  <si>
    <t xml:space="preserve">Como apresentamos no tópico “Premissas, dicas e cuidados” liste projetos que são comparáveis entre si. Ou seja, que possam ser comparados com os mesmos critérios. </t>
  </si>
  <si>
    <t>Defina os critérios que serão utilizados para comparar as alternativas.</t>
  </si>
  <si>
    <t>Utilize como referência a aba “Banco de critérios”.</t>
  </si>
  <si>
    <t>Copie os critérios selecionados  para a aba “Critério”.</t>
  </si>
  <si>
    <t>Ou defina seus próprios critérios.</t>
  </si>
  <si>
    <t>Copie todas as colunas do critério selecionado (linha) da tabela do banco de dados e cole nas colunas correspondentes na aba “Critérios”. A coluna “Explicação do tipo de critério” é calculada automaticamente.</t>
  </si>
  <si>
    <t>Preencha os outros atributos que ajudam a identificar e filtrar </t>
  </si>
  <si>
    <t xml:space="preserve">Considere as diretrizes para se definir os critérios, apresentadas no tópico “Estabelecimento dos critérios de avaliação dos projetos”.  </t>
  </si>
  <si>
    <t>Estabelecimento dos pesos dos critérios:</t>
  </si>
  <si>
    <t>Os pesos são inseridos na mesma aba de “Critérios”.</t>
  </si>
  <si>
    <t>Para cada critério, o decisor deve estabelecer um peso, que representa o grau de influencia que um critério tem na tomada de decisão, com relação aos outros critérios.</t>
  </si>
  <si>
    <t>Os pesos dos critérios são definidos em uma escala normalizada, e a soma dos pesos deve ser 1.</t>
  </si>
  <si>
    <t>Existe a alternativa de se dar pesos de 1 a 5 aos critérios , com a normalização automática dos valores para que a soma dê 1.</t>
  </si>
  <si>
    <t>Pode haver um decisor único ou um grupo de especialistas (decisores).</t>
  </si>
  <si>
    <t>Caso haja um grupo de especialistas, calcula-se a média dos pesos dos critérios estabelecidos pelo grupo (fora da planilha - crie uma planilha simples para essa atividade).</t>
  </si>
  <si>
    <t>Escalas de pontuação das alternativas (projetos):</t>
  </si>
  <si>
    <t>As alternativas (projetos) são avaliadas para cada critério em uma escala de 1 a 10.</t>
  </si>
  <si>
    <t>É importante definir se um critério para cálculo do desempenho de projeto em um critério resulta de uma influência diretamente ou indiretamente proporcional.</t>
  </si>
  <si>
    <t xml:space="preserve">Leia sobre isso no final do tópico “Construção da matriz de pontuação dos projetos”. </t>
  </si>
  <si>
    <t>Pontuação de cada alternativa (projeto) para cada um dos critérios:</t>
  </si>
  <si>
    <t>Cada uma das abas amarelas considera um dos critérios.</t>
  </si>
  <si>
    <t>Você deve pontuar cada um dos projetos, considerando o critério da aba em questão.</t>
  </si>
  <si>
    <t>Repare se a pontuação do projeto segue uma lógica diretamente ou inversamente proporcional.</t>
  </si>
  <si>
    <t>Na linha superior da planilha indicamos automaticamente, com base no que você inseriu na aba “Critérios”, quais são os significados dos valores extremos da escala de 1 a 10 para o critério em questão</t>
  </si>
  <si>
    <t>Caso haja um grupo de especialistas, calcula-se a média das avaliações dos especialistas para  cada alternativa (projeto) - essa média deve ser calculada fora da planilha, copiando a matriz de cada aba de avaliação do critério para cada decisor.</t>
  </si>
  <si>
    <t>Cálculos automáticos:</t>
  </si>
  <si>
    <t>Todos os cálculos automáticos com base nos pesos dos critérios e pontuação de cada projeto nas avaliações dos critérios (abas amarelas) são registrados nas matrizes da aba “PROMETHEE - cálculos”.</t>
  </si>
  <si>
    <t>Você não precisa olhar e nem entender essas matrizes</t>
  </si>
  <si>
    <t xml:space="preserve"> e “Matriz de grau de sobreclassificação”.</t>
  </si>
  <si>
    <t>Se desejar entender como essas matrizes são montadas, leia o tópico “Matrizes de sobreclassificação</t>
  </si>
  <si>
    <t>O resultado da ordenação final não-compensatória pode ser consultado na aba “RESULTADO". </t>
  </si>
  <si>
    <t>(Obs.: Empates são raros, mas podem ocorrer)</t>
  </si>
  <si>
    <t>Ajuste do número de alternativas (projetos):</t>
  </si>
  <si>
    <t>Para aumentar o número de alternativas, basta adicionar mais linhas na aba “Projetos” e nas abas em amarelo(de avaliação dos critérios para todos os projetos) </t>
  </si>
  <si>
    <t> Adicionar também linhas nas matrizes da aba “PROMETHEE - cálculos” e arrastar as fórmulas.</t>
  </si>
  <si>
    <t>Para diminuir o número de alternativas, basta apagar linhas nas abas em amarelo e nas matrizes da aba “PROMETHEE - cálculos”.</t>
  </si>
  <si>
    <t>Ajuste da quantidade de critérios:</t>
  </si>
  <si>
    <t>Para diminuir a quantidade de critérios, você deve:</t>
  </si>
  <si>
    <t>Eliminar linhas da aba “Critérios”, </t>
  </si>
  <si>
    <t>Eliminar a aba amarela correspondente aos critérios eliminados, e </t>
  </si>
  <si>
    <t>Apagar as colunas das matrizes da aba “PROMETHEE - cálculos”, que correspondem aos critérios eliminados.</t>
  </si>
  <si>
    <t>Para adicionar critérios, você deve:</t>
  </si>
  <si>
    <t>Aumentar as linhas da tabela da aba “Critérios,</t>
  </si>
  <si>
    <t>Criar uma nova aba para avaliação de cada novo critério,</t>
  </si>
  <si>
    <t>Adicionar colunas para os novos critérios em todas as matrizes na aba “PROMETHEE - cálculos”, tomando o cuidado de copiar as fórmulas das colunas anteriores.</t>
  </si>
  <si>
    <t>muito complexa</t>
  </si>
  <si>
    <t>pouco complexa</t>
  </si>
  <si>
    <t>baixo grau</t>
  </si>
  <si>
    <t>baixo nível</t>
  </si>
  <si>
    <t>grau elevado</t>
  </si>
  <si>
    <t>pouco alinhado</t>
  </si>
  <si>
    <t>muito alinhado</t>
  </si>
  <si>
    <t>pouca vantagem</t>
  </si>
  <si>
    <t>muita vantagem</t>
  </si>
  <si>
    <t>pouca receita</t>
  </si>
  <si>
    <t>muita receita</t>
  </si>
  <si>
    <t>muito dinheiro</t>
  </si>
  <si>
    <t>pouco dinheiro</t>
  </si>
  <si>
    <t xml:space="preserve">muito benefício </t>
  </si>
  <si>
    <t xml:space="preserve">pouco benefício </t>
  </si>
  <si>
    <t>gastos elevados</t>
  </si>
  <si>
    <t>poucos gastos</t>
  </si>
  <si>
    <t>pouca redução</t>
  </si>
  <si>
    <t>muita redução</t>
  </si>
  <si>
    <t>Quantidade de dinheiro recebido durante um determinado período de tempo</t>
  </si>
  <si>
    <t>Gasto durante um determinado período de tempo</t>
  </si>
  <si>
    <t>baixo custo acumulado</t>
  </si>
  <si>
    <t>elevado custo acumulado</t>
  </si>
  <si>
    <t xml:space="preserve">muito investimento </t>
  </si>
  <si>
    <t>pouco investimento</t>
  </si>
  <si>
    <t>payback elevado</t>
  </si>
  <si>
    <t>payback baixo</t>
  </si>
  <si>
    <t>baixa produtividade</t>
  </si>
  <si>
    <t>alta produtividade</t>
  </si>
  <si>
    <t>receita elevada</t>
  </si>
  <si>
    <t>baixo TIR</t>
  </si>
  <si>
    <t>TIR elevado</t>
  </si>
  <si>
    <t>baixo valor adicionado</t>
  </si>
  <si>
    <t>muito valor adicionado</t>
  </si>
  <si>
    <t>baixo VPL</t>
  </si>
  <si>
    <t>VPL elevado</t>
  </si>
  <si>
    <t>baixo impacto</t>
  </si>
  <si>
    <t>impacto elevado</t>
  </si>
  <si>
    <t>Nível de impacto positivo do projeto/ação sobre a empresa como um todo</t>
  </si>
  <si>
    <t>Nível de impacto positivo do projeto/ação sobre as condições de trabalho</t>
  </si>
  <si>
    <t>Nível de impacto positivo do projeto/ação sobre as linhas já existentes de produtos/serviços</t>
  </si>
  <si>
    <t>poucas fraquezas</t>
  </si>
  <si>
    <t>muitas fraquezas</t>
  </si>
  <si>
    <t>pouca melhoria</t>
  </si>
  <si>
    <t>muita melhoria</t>
  </si>
  <si>
    <t>grande mudança</t>
  </si>
  <si>
    <t xml:space="preserve">pouca mudança </t>
  </si>
  <si>
    <t>risco elevado</t>
  </si>
  <si>
    <t>pouco risco</t>
  </si>
  <si>
    <t>baixa</t>
  </si>
  <si>
    <t xml:space="preserve">alta  </t>
  </si>
  <si>
    <t>pouca aceitação</t>
  </si>
  <si>
    <t>muita aceitação</t>
  </si>
  <si>
    <t>muito risco</t>
  </si>
  <si>
    <t>muitas restrições</t>
  </si>
  <si>
    <t>poucas restrições</t>
  </si>
  <si>
    <t>baixa capacidade</t>
  </si>
  <si>
    <t>alta capacidade</t>
  </si>
  <si>
    <t xml:space="preserve">poucas informações </t>
  </si>
  <si>
    <t xml:space="preserve">muitas informações </t>
  </si>
  <si>
    <t>pouca disponibilidade</t>
  </si>
  <si>
    <t>muita disponibilidade</t>
  </si>
  <si>
    <t>muitas horas</t>
  </si>
  <si>
    <t>poucas horas</t>
  </si>
  <si>
    <t>muito gasto</t>
  </si>
  <si>
    <t>pouco gasto</t>
  </si>
  <si>
    <t>nível elevado</t>
  </si>
  <si>
    <t>Probabilidade de continuidade do projeto/ação e tornar a melhoria definitiva</t>
  </si>
  <si>
    <t>baixa probabilidade</t>
  </si>
  <si>
    <t>probabilidade elevada</t>
  </si>
  <si>
    <t>muito impacto</t>
  </si>
  <si>
    <t>pouco impacto</t>
  </si>
  <si>
    <t xml:space="preserve">Impactos sociais </t>
  </si>
  <si>
    <t>Nível de impacto social do projeto/ação</t>
  </si>
  <si>
    <t>baixo potencial</t>
  </si>
  <si>
    <t>potencial elevado</t>
  </si>
  <si>
    <t>Esses critérios servem de inspiração.</t>
  </si>
  <si>
    <t>Selecione poucos e tome os cuidados que explicamos neste link.</t>
  </si>
  <si>
    <t>Projeto 1</t>
  </si>
  <si>
    <t>Projeto 2</t>
  </si>
  <si>
    <t>Projeto 3</t>
  </si>
  <si>
    <t>Projeto 4</t>
  </si>
  <si>
    <t>Projeto 5</t>
  </si>
  <si>
    <t>Projeto 6</t>
  </si>
  <si>
    <t>Projeto 7</t>
  </si>
  <si>
    <t>Projeto 8</t>
  </si>
  <si>
    <t>Projeto 9</t>
  </si>
  <si>
    <t>Projeto 10</t>
  </si>
  <si>
    <t>Projeto 11</t>
  </si>
  <si>
    <t>Projeto 12</t>
  </si>
  <si>
    <t>Projeto 13</t>
  </si>
  <si>
    <t>Projeto 14</t>
  </si>
  <si>
    <t>Projeto 15</t>
  </si>
  <si>
    <t>Projeto 16</t>
  </si>
  <si>
    <t>Projeto 17</t>
  </si>
  <si>
    <t>Projeto 18</t>
  </si>
  <si>
    <t>Projeto 19</t>
  </si>
  <si>
    <t>Projeto 20</t>
  </si>
  <si>
    <t>Clique no sinal de "+" para abrir as atividades</t>
  </si>
  <si>
    <t>nível baixo</t>
  </si>
  <si>
    <t>Quantidade de pessoas  que são necessárias para realizar o projeto/ação</t>
  </si>
  <si>
    <t>muitas pessoas</t>
  </si>
  <si>
    <t>poucas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</si>
</sst>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4"/>
      <color rgb="FFF79646"/>
      <name val="Calibri"/>
      <family val="2"/>
    </font>
    <font>
      <b/>
      <sz val="16"/>
      <color theme="9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D0D0D"/>
      <name val="Calibri"/>
      <family val="2"/>
      <scheme val="minor"/>
    </font>
    <font>
      <i/>
      <sz val="20"/>
      <color rgb="FF0000FF"/>
      <name val="Calibri"/>
      <family val="2"/>
      <scheme val="minor"/>
    </font>
    <font>
      <sz val="11"/>
      <color rgb="FF0D0D0D"/>
      <name val="Calibri"/>
      <family val="2"/>
    </font>
    <font>
      <b/>
      <sz val="11"/>
      <color rgb="FF0D0D0D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1" fillId="0" borderId="0" xfId="0" applyNumberFormat="1" applyFont="1"/>
    <xf numFmtId="0" fontId="13" fillId="0" borderId="0" xfId="0" applyFont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2" fontId="6" fillId="0" borderId="0" xfId="0" applyNumberFormat="1" applyFont="1" applyAlignment="1">
      <alignment horizontal="center"/>
    </xf>
    <xf numFmtId="0" fontId="6" fillId="6" borderId="1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3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8" fillId="9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2" fillId="0" borderId="8" xfId="0" applyFont="1" applyBorder="1" applyAlignment="1">
      <alignment horizontal="right"/>
    </xf>
    <xf numFmtId="0" fontId="21" fillId="0" borderId="8" xfId="0" applyFont="1" applyBorder="1"/>
    <xf numFmtId="0" fontId="21" fillId="2" borderId="1" xfId="0" applyFont="1" applyFill="1" applyBorder="1"/>
    <xf numFmtId="0" fontId="6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3" fontId="11" fillId="12" borderId="2" xfId="0" applyNumberFormat="1" applyFont="1" applyFill="1" applyBorder="1" applyAlignment="1">
      <alignment horizontal="center" vertical="center"/>
    </xf>
    <xf numFmtId="3" fontId="11" fillId="12" borderId="6" xfId="0" applyNumberFormat="1" applyFont="1" applyFill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1" fillId="0" borderId="5" xfId="0" applyFont="1" applyBorder="1"/>
    <xf numFmtId="0" fontId="11" fillId="0" borderId="5" xfId="0" applyFont="1" applyBorder="1"/>
    <xf numFmtId="0" fontId="7" fillId="0" borderId="5" xfId="0" applyFont="1" applyBorder="1"/>
    <xf numFmtId="0" fontId="11" fillId="3" borderId="2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13" borderId="0" xfId="0" applyFill="1"/>
    <xf numFmtId="0" fontId="27" fillId="0" borderId="0" xfId="0" applyFont="1"/>
    <xf numFmtId="0" fontId="18" fillId="13" borderId="0" xfId="0" applyFont="1" applyFill="1"/>
    <xf numFmtId="0" fontId="28" fillId="0" borderId="0" xfId="0" applyFont="1" applyAlignment="1">
      <alignment vertical="center"/>
    </xf>
    <xf numFmtId="0" fontId="21" fillId="0" borderId="9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22" fillId="9" borderId="17" xfId="0" applyFont="1" applyFill="1" applyBorder="1" applyAlignment="1">
      <alignment horizontal="center" vertical="center" wrapText="1"/>
    </xf>
    <xf numFmtId="0" fontId="26" fillId="0" borderId="0" xfId="1"/>
    <xf numFmtId="0" fontId="26" fillId="0" borderId="0" xfId="1" applyAlignment="1">
      <alignment horizontal="left" wrapText="1"/>
    </xf>
    <xf numFmtId="0" fontId="6" fillId="5" borderId="1" xfId="0" applyFont="1" applyFill="1" applyBorder="1"/>
    <xf numFmtId="0" fontId="26" fillId="0" borderId="0" xfId="1" applyAlignment="1"/>
    <xf numFmtId="0" fontId="0" fillId="0" borderId="5" xfId="0" applyBorder="1"/>
    <xf numFmtId="0" fontId="2" fillId="0" borderId="0" xfId="0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2"/>
    </xf>
    <xf numFmtId="0" fontId="30" fillId="0" borderId="0" xfId="0" applyFont="1" applyAlignment="1">
      <alignment horizontal="left" vertical="center" indent="1"/>
    </xf>
    <xf numFmtId="0" fontId="26" fillId="0" borderId="0" xfId="1" applyAlignment="1">
      <alignment horizontal="left" vertical="center" indent="1"/>
    </xf>
    <xf numFmtId="0" fontId="26" fillId="0" borderId="0" xfId="1" applyAlignment="1">
      <alignment horizontal="left" vertical="center" indent="2"/>
    </xf>
    <xf numFmtId="0" fontId="2" fillId="8" borderId="8" xfId="0" applyFont="1" applyFill="1" applyBorder="1" applyAlignment="1">
      <alignment horizontal="center" vertical="center" wrapText="1"/>
    </xf>
    <xf numFmtId="0" fontId="26" fillId="0" borderId="5" xfId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1" applyAlignment="1">
      <alignment horizontal="center"/>
    </xf>
    <xf numFmtId="0" fontId="3" fillId="0" borderId="0" xfId="0" applyFont="1" applyAlignment="1">
      <alignment horizontal="left"/>
    </xf>
    <xf numFmtId="0" fontId="11" fillId="12" borderId="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11" fillId="0" borderId="8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6" fillId="0" borderId="0" xfId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4" fillId="0" borderId="4" xfId="0" applyFont="1" applyBorder="1"/>
    <xf numFmtId="0" fontId="14" fillId="0" borderId="5" xfId="0" applyFont="1" applyBorder="1"/>
    <xf numFmtId="0" fontId="6" fillId="4" borderId="3" xfId="0" applyFont="1" applyFill="1" applyBorder="1" applyAlignment="1">
      <alignment horizontal="center"/>
    </xf>
    <xf numFmtId="0" fontId="26" fillId="0" borderId="16" xfId="1" applyBorder="1" applyAlignment="1">
      <alignment horizontal="center" vertical="center" wrapText="1"/>
    </xf>
    <xf numFmtId="0" fontId="1" fillId="0" borderId="8" xfId="0" applyFont="1" applyBorder="1"/>
    <xf numFmtId="0" fontId="31" fillId="0" borderId="0" xfId="1" applyFont="1" applyAlignment="1">
      <alignment horizontal="left" wrapText="1"/>
    </xf>
    <xf numFmtId="0" fontId="1" fillId="8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link" xfId="1" builtinId="8"/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400050</xdr:colOff>
      <xdr:row>199</xdr:row>
      <xdr:rowOff>104775</xdr:rowOff>
    </xdr:from>
    <xdr:ext cx="3286125" cy="800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707700" y="3384713"/>
          <a:ext cx="3276600" cy="790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/>
        </a:p>
      </xdr:txBody>
    </xdr:sp>
    <xdr:clientData fLocksWithSheet="0"/>
  </xdr:oneCellAnchor>
  <xdr:oneCellAnchor>
    <xdr:from>
      <xdr:col>24</xdr:col>
      <xdr:colOff>114300</xdr:colOff>
      <xdr:row>37</xdr:row>
      <xdr:rowOff>95250</xdr:rowOff>
    </xdr:from>
    <xdr:ext cx="4152900" cy="247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39</xdr:row>
      <xdr:rowOff>180975</xdr:rowOff>
    </xdr:from>
    <xdr:ext cx="3143250" cy="2381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64</xdr:row>
      <xdr:rowOff>95250</xdr:rowOff>
    </xdr:from>
    <xdr:ext cx="4152900" cy="2476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66</xdr:row>
      <xdr:rowOff>180975</xdr:rowOff>
    </xdr:from>
    <xdr:ext cx="3143250" cy="2381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91</xdr:row>
      <xdr:rowOff>95250</xdr:rowOff>
    </xdr:from>
    <xdr:ext cx="4152900" cy="2476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93</xdr:row>
      <xdr:rowOff>180975</xdr:rowOff>
    </xdr:from>
    <xdr:ext cx="3143250" cy="2381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118</xdr:row>
      <xdr:rowOff>95250</xdr:rowOff>
    </xdr:from>
    <xdr:ext cx="4152900" cy="2476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120</xdr:row>
      <xdr:rowOff>180975</xdr:rowOff>
    </xdr:from>
    <xdr:ext cx="3143250" cy="2381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146</xdr:row>
      <xdr:rowOff>95250</xdr:rowOff>
    </xdr:from>
    <xdr:ext cx="4152900" cy="2476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148</xdr:row>
      <xdr:rowOff>180975</xdr:rowOff>
    </xdr:from>
    <xdr:ext cx="3143250" cy="2381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173</xdr:row>
      <xdr:rowOff>95250</xdr:rowOff>
    </xdr:from>
    <xdr:ext cx="4152900" cy="2476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274313" y="3660938"/>
          <a:ext cx="41433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175</xdr:row>
      <xdr:rowOff>180975</xdr:rowOff>
    </xdr:from>
    <xdr:ext cx="3143250" cy="2381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3779138" y="3665700"/>
          <a:ext cx="31337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5505450</xdr:colOff>
      <xdr:row>8</xdr:row>
      <xdr:rowOff>152400</xdr:rowOff>
    </xdr:from>
    <xdr:ext cx="3333750" cy="21907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3683888" y="3675225"/>
          <a:ext cx="33242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 </a:t>
          </a:r>
          <a:endParaRPr sz="1400"/>
        </a:p>
      </xdr:txBody>
    </xdr:sp>
    <xdr:clientData fLocksWithSheet="0"/>
  </xdr:oneCellAnchor>
  <xdr:oneCellAnchor>
    <xdr:from>
      <xdr:col>1</xdr:col>
      <xdr:colOff>5505450</xdr:colOff>
      <xdr:row>10</xdr:row>
      <xdr:rowOff>161925</xdr:rowOff>
    </xdr:from>
    <xdr:ext cx="3333750" cy="29527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3683888" y="3637125"/>
          <a:ext cx="33242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 </a:t>
          </a:r>
          <a:endParaRPr sz="1400"/>
        </a:p>
      </xdr:txBody>
    </xdr:sp>
    <xdr:clientData fLocksWithSheet="0"/>
  </xdr:oneCellAnchor>
  <xdr:oneCellAnchor>
    <xdr:from>
      <xdr:col>4</xdr:col>
      <xdr:colOff>47625</xdr:colOff>
      <xdr:row>7</xdr:row>
      <xdr:rowOff>9525</xdr:rowOff>
    </xdr:from>
    <xdr:ext cx="3886200" cy="1504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658350" y="1276350"/>
          <a:ext cx="3886200" cy="1504950"/>
          <a:chOff x="3402900" y="3027525"/>
          <a:chExt cx="3886200" cy="1504950"/>
        </a:xfrm>
      </xdr:grpSpPr>
      <xdr:grpSp>
        <xdr:nvGrpSpPr>
          <xdr:cNvPr id="23" name="Shape 23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GrpSpPr/>
        </xdr:nvGrpSpPr>
        <xdr:grpSpPr>
          <a:xfrm>
            <a:off x="3402900" y="3027525"/>
            <a:ext cx="3886200" cy="1504950"/>
            <a:chOff x="1283986" y="4578170"/>
            <a:chExt cx="4091934" cy="1731150"/>
          </a:xfrm>
        </xdr:grpSpPr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900-000018000000}"/>
                </a:ext>
              </a:extLst>
            </xdr:cNvPr>
            <xdr:cNvSpPr/>
          </xdr:nvSpPr>
          <xdr:spPr>
            <a:xfrm>
              <a:off x="1283986" y="4578170"/>
              <a:ext cx="4091925" cy="1731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5" name="Shape 25">
              <a:extLst>
                <a:ext uri="{FF2B5EF4-FFF2-40B4-BE49-F238E27FC236}">
                  <a16:creationId xmlns:a16="http://schemas.microsoft.com/office/drawing/2014/main" id="{00000000-0008-0000-0900-000019000000}"/>
                </a:ext>
              </a:extLst>
            </xdr:cNvPr>
            <xdr:cNvSpPr/>
          </xdr:nvSpPr>
          <xdr:spPr>
            <a:xfrm>
              <a:off x="4236314" y="6017445"/>
              <a:ext cx="1139606" cy="291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2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CxnSpPr/>
          </xdr:nvCxnSpPr>
          <xdr:spPr>
            <a:xfrm>
              <a:off x="2436114" y="4645517"/>
              <a:ext cx="0" cy="1224136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round/>
              <a:headEnd type="triangle" w="med" len="med"/>
              <a:tailEnd type="none" w="sm" len="sm"/>
            </a:ln>
          </xdr:spPr>
        </xdr:cxnSp>
        <xdr:cxnSp macro="">
          <xdr:nvCxnSpPr>
            <xdr:cNvPr id="27" name="Shape 27">
              <a:extLst>
                <a:ext uri="{FF2B5EF4-FFF2-40B4-BE49-F238E27FC236}">
                  <a16:creationId xmlns:a16="http://schemas.microsoft.com/office/drawing/2014/main" id="{00000000-0008-0000-0900-00001B000000}"/>
                </a:ext>
              </a:extLst>
            </xdr:cNvPr>
            <xdr:cNvCxnSpPr/>
          </xdr:nvCxnSpPr>
          <xdr:spPr>
            <a:xfrm flipH="1">
              <a:off x="1283986" y="5851076"/>
              <a:ext cx="3904340" cy="37155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round/>
              <a:headEnd type="triangle" w="med" len="med"/>
              <a:tailEnd type="none" w="sm" len="sm"/>
            </a:ln>
          </xdr:spPr>
        </xdr:cxnSp>
        <xdr:sp macro="" textlink="">
          <xdr:nvSpPr>
            <xdr:cNvPr id="28" name="Shape 28">
              <a:extLst>
                <a:ext uri="{FF2B5EF4-FFF2-40B4-BE49-F238E27FC236}">
                  <a16:creationId xmlns:a16="http://schemas.microsoft.com/office/drawing/2014/main" id="{00000000-0008-0000-0900-00001C000000}"/>
                </a:ext>
              </a:extLst>
            </xdr:cNvPr>
            <xdr:cNvSpPr/>
          </xdr:nvSpPr>
          <xdr:spPr>
            <a:xfrm>
              <a:off x="2436114" y="4578170"/>
              <a:ext cx="790729" cy="32508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900-00001D000000}"/>
                </a:ext>
              </a:extLst>
            </xdr:cNvPr>
            <xdr:cNvCxnSpPr/>
          </xdr:nvCxnSpPr>
          <xdr:spPr>
            <a:xfrm rot="10800000" flipH="1">
              <a:off x="1355994" y="5869655"/>
              <a:ext cx="1080120" cy="18577"/>
            </a:xfrm>
            <a:prstGeom prst="straightConnector1">
              <a:avLst/>
            </a:prstGeom>
            <a:noFill/>
            <a:ln w="19050" cap="flat" cmpd="sng">
              <a:solidFill>
                <a:srgbClr val="FF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cxnSp macro="">
          <xdr:nvCxnSpPr>
            <xdr:cNvPr id="30" name="Shape 30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CxnSpPr/>
          </xdr:nvCxnSpPr>
          <xdr:spPr>
            <a:xfrm rot="10800000" flipH="1">
              <a:off x="2436114" y="5358590"/>
              <a:ext cx="2448272" cy="18578"/>
            </a:xfrm>
            <a:prstGeom prst="straightConnector1">
              <a:avLst/>
            </a:prstGeom>
            <a:noFill/>
            <a:ln w="19050" cap="flat" cmpd="sng">
              <a:solidFill>
                <a:srgbClr val="FF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" name="Shape 31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SpPr txBox="1"/>
          </xdr:nvSpPr>
          <xdr:spPr>
            <a:xfrm>
              <a:off x="2098424" y="5214037"/>
              <a:ext cx="263214" cy="27699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sp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/>
                <a:t>1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6877050</xdr:colOff>
      <xdr:row>16</xdr:row>
      <xdr:rowOff>209550</xdr:rowOff>
    </xdr:from>
    <xdr:ext cx="3181350" cy="695325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3760088" y="3437100"/>
          <a:ext cx="3171825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/>
        </a:p>
      </xdr:txBody>
    </xdr:sp>
    <xdr:clientData fLocksWithSheet="0"/>
  </xdr:oneCellAnchor>
  <xdr:oneCellAnchor>
    <xdr:from>
      <xdr:col>6</xdr:col>
      <xdr:colOff>47625</xdr:colOff>
      <xdr:row>16</xdr:row>
      <xdr:rowOff>180975</xdr:rowOff>
    </xdr:from>
    <xdr:ext cx="1276350" cy="70485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4712588" y="3432338"/>
          <a:ext cx="1266825" cy="695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/>
        </a:p>
      </xdr:txBody>
    </xdr:sp>
    <xdr:clientData fLocksWithSheet="0"/>
  </xdr:oneCellAnchor>
  <xdr:oneCellAnchor>
    <xdr:from>
      <xdr:col>1</xdr:col>
      <xdr:colOff>2314575</xdr:colOff>
      <xdr:row>22</xdr:row>
      <xdr:rowOff>152400</xdr:rowOff>
    </xdr:from>
    <xdr:ext cx="3619500" cy="295275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3541013" y="3637125"/>
          <a:ext cx="36099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 -  </a:t>
          </a:r>
          <a:endParaRPr sz="1400"/>
        </a:p>
      </xdr:txBody>
    </xdr:sp>
    <xdr:clientData fLocksWithSheet="0"/>
  </xdr:oneCellAnchor>
  <xdr:oneCellAnchor>
    <xdr:from>
      <xdr:col>0</xdr:col>
      <xdr:colOff>571500</xdr:colOff>
      <xdr:row>27</xdr:row>
      <xdr:rowOff>85725</xdr:rowOff>
    </xdr:from>
    <xdr:ext cx="2571750" cy="3619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4064888" y="3599025"/>
          <a:ext cx="25622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 = </a:t>
          </a:r>
          <a:endParaRPr sz="1800"/>
        </a:p>
      </xdr:txBody>
    </xdr:sp>
    <xdr:clientData fLocksWithSheet="0"/>
  </xdr:oneCellAnchor>
  <xdr:oneCellAnchor>
    <xdr:from>
      <xdr:col>1</xdr:col>
      <xdr:colOff>4105275</xdr:colOff>
      <xdr:row>27</xdr:row>
      <xdr:rowOff>104775</xdr:rowOff>
    </xdr:from>
    <xdr:ext cx="2886075" cy="36195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3907725" y="3599025"/>
          <a:ext cx="28765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/>
            <a:t> =  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32</xdr:row>
      <xdr:rowOff>133350</xdr:rowOff>
    </xdr:from>
    <xdr:ext cx="3495675" cy="809625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3602925" y="3379950"/>
          <a:ext cx="3486150" cy="800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Representa o somatório de preferência da alternativa a sobre todas as alternativas “b”, no conjunto A.</a:t>
          </a:r>
          <a:endParaRPr sz="1400"/>
        </a:p>
      </xdr:txBody>
    </xdr:sp>
    <xdr:clientData fLocksWithSheet="0"/>
  </xdr:oneCellAnchor>
  <xdr:oneCellAnchor>
    <xdr:from>
      <xdr:col>1</xdr:col>
      <xdr:colOff>3562350</xdr:colOff>
      <xdr:row>32</xdr:row>
      <xdr:rowOff>161925</xdr:rowOff>
    </xdr:from>
    <xdr:ext cx="3533775" cy="809625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3583875" y="3379950"/>
          <a:ext cx="3524250" cy="800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/>
            <a:t>Representa o somatório de preferência da alternativa b sobre todas as alternativas “a”, no conjunto A.</a:t>
          </a:r>
          <a:endParaRPr sz="1400"/>
        </a:p>
      </xdr:txBody>
    </xdr:sp>
    <xdr:clientData fLocksWithSheet="0"/>
  </xdr:oneCellAnchor>
  <xdr:oneCellAnchor>
    <xdr:from>
      <xdr:col>1</xdr:col>
      <xdr:colOff>790575</xdr:colOff>
      <xdr:row>30</xdr:row>
      <xdr:rowOff>38100</xdr:rowOff>
    </xdr:from>
    <xdr:ext cx="476250" cy="5048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 rot="5400000">
          <a:off x="5107875" y="3551400"/>
          <a:ext cx="476250" cy="4572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  <xdr:oneCellAnchor>
    <xdr:from>
      <xdr:col>1</xdr:col>
      <xdr:colOff>4829175</xdr:colOff>
      <xdr:row>30</xdr:row>
      <xdr:rowOff>85725</xdr:rowOff>
    </xdr:from>
    <xdr:ext cx="476250" cy="504825"/>
    <xdr:sp macro="" textlink="">
      <xdr:nvSpPr>
        <xdr:cNvPr id="3" name="Shape 3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5400000">
          <a:off x="5107875" y="3551400"/>
          <a:ext cx="476250" cy="4572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nrique Rozenfeld" id="{D48E369C-4751-4416-8F9C-3D590DA10C19}" userId="1705907ba530f44e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5-24T22:54:05.80" personId="{D48E369C-4751-4416-8F9C-3D590DA10C19}" id="{47573710-E718-4FA4-8EC3-9A5D8A72CE83}">
    <text>Precisa criar essas instrucoes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lexmethod4innovation.com/pratica/promethee-ii/" TargetMode="External"/><Relationship Id="rId3" Type="http://schemas.openxmlformats.org/officeDocument/2006/relationships/hyperlink" Target="https://flexmethod4innovation.com/pratica/promethee-ii/" TargetMode="External"/><Relationship Id="rId7" Type="http://schemas.openxmlformats.org/officeDocument/2006/relationships/hyperlink" Target="https://flexmethod4innovation.com/pratica/promethee-ii/" TargetMode="External"/><Relationship Id="rId2" Type="http://schemas.openxmlformats.org/officeDocument/2006/relationships/hyperlink" Target="mailto:lucas.zanon@usp.br" TargetMode="External"/><Relationship Id="rId1" Type="http://schemas.openxmlformats.org/officeDocument/2006/relationships/hyperlink" Target="https://flexmethod4innovation.com/pratica/promethee-ii/" TargetMode="External"/><Relationship Id="rId6" Type="http://schemas.openxmlformats.org/officeDocument/2006/relationships/hyperlink" Target="https://flexmethod4innovation.com/pratica/promethee-ii/" TargetMode="External"/><Relationship Id="rId5" Type="http://schemas.openxmlformats.org/officeDocument/2006/relationships/hyperlink" Target="https://flexmethod4innovation.com/pratica/promethee-ii/" TargetMode="External"/><Relationship Id="rId4" Type="http://schemas.openxmlformats.org/officeDocument/2006/relationships/hyperlink" Target="https://flexmethod4innovation.com/pratica/promethee-ii/" TargetMode="External"/><Relationship Id="rId9" Type="http://schemas.openxmlformats.org/officeDocument/2006/relationships/hyperlink" Target="https://flexmethod4innovation.com/pratica/promethee-ii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lexmethod4innovation.com/pratica/promethee-ii/" TargetMode="External"/><Relationship Id="rId1" Type="http://schemas.openxmlformats.org/officeDocument/2006/relationships/hyperlink" Target="https://flexmethod4innovation.com/pratica/promethee-ii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flexmethod4innovation.com/pratica/promethee-ii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/>
  </sheetPr>
  <dimension ref="B2:L1008"/>
  <sheetViews>
    <sheetView showGridLines="0" showRowColHeaders="0" tabSelected="1" workbookViewId="0">
      <selection activeCell="B8" sqref="B8"/>
    </sheetView>
  </sheetViews>
  <sheetFormatPr defaultColWidth="14.42578125" defaultRowHeight="15" customHeight="1" outlineLevelRow="1" x14ac:dyDescent="0.25"/>
  <cols>
    <col min="1" max="1" width="8.7109375" customWidth="1"/>
    <col min="2" max="2" width="161.5703125" customWidth="1"/>
    <col min="3" max="26" width="8.7109375" customWidth="1"/>
  </cols>
  <sheetData>
    <row r="2" spans="2:12" ht="15" customHeight="1" x14ac:dyDescent="0.25">
      <c r="B2" s="83" t="s">
        <v>248</v>
      </c>
    </row>
    <row r="3" spans="2:12" ht="15" customHeight="1" x14ac:dyDescent="0.25">
      <c r="B3" s="83" t="s">
        <v>247</v>
      </c>
    </row>
    <row r="4" spans="2:12" ht="15" customHeight="1" x14ac:dyDescent="0.25">
      <c r="B4" s="83"/>
    </row>
    <row r="5" spans="2:12" ht="23.45" customHeight="1" x14ac:dyDescent="0.25">
      <c r="B5" s="79" t="s">
        <v>242</v>
      </c>
    </row>
    <row r="6" spans="2:12" ht="14.25" customHeight="1" x14ac:dyDescent="0.35">
      <c r="B6" s="84" t="s">
        <v>249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4.25" customHeight="1" x14ac:dyDescent="0.35">
      <c r="B7" s="84" t="s">
        <v>250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14.25" customHeight="1" x14ac:dyDescent="0.35">
      <c r="B8" s="119" t="s">
        <v>410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14.25" customHeight="1" x14ac:dyDescent="0.35">
      <c r="B9" s="84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s="76" customFormat="1" ht="20.100000000000001" customHeight="1" collapsed="1" x14ac:dyDescent="0.25">
      <c r="B10" s="78" t="s">
        <v>243</v>
      </c>
    </row>
    <row r="11" spans="2:12" ht="20.100000000000001" hidden="1" customHeight="1" outlineLevel="1" x14ac:dyDescent="0.25">
      <c r="B11" s="89" t="s">
        <v>257</v>
      </c>
    </row>
    <row r="12" spans="2:12" ht="20.100000000000001" hidden="1" customHeight="1" outlineLevel="1" x14ac:dyDescent="0.25">
      <c r="B12" s="89" t="s">
        <v>258</v>
      </c>
    </row>
    <row r="13" spans="2:12" ht="20.100000000000001" hidden="1" customHeight="1" outlineLevel="1" x14ac:dyDescent="0.25">
      <c r="B13" s="89" t="s">
        <v>259</v>
      </c>
    </row>
    <row r="14" spans="2:12" ht="20.100000000000001" customHeight="1" x14ac:dyDescent="0.25">
      <c r="B14" s="89"/>
    </row>
    <row r="15" spans="2:12" s="76" customFormat="1" ht="20.100000000000001" customHeight="1" collapsed="1" x14ac:dyDescent="0.25">
      <c r="B15" s="78" t="s">
        <v>260</v>
      </c>
    </row>
    <row r="16" spans="2:12" ht="20.100000000000001" hidden="1" customHeight="1" outlineLevel="1" x14ac:dyDescent="0.25">
      <c r="B16" s="93" t="s">
        <v>261</v>
      </c>
    </row>
    <row r="17" spans="2:2" ht="20.100000000000001" hidden="1" customHeight="1" outlineLevel="1" x14ac:dyDescent="0.25">
      <c r="B17" s="89" t="s">
        <v>262</v>
      </c>
    </row>
    <row r="18" spans="2:2" ht="20.100000000000001" hidden="1" customHeight="1" outlineLevel="1" x14ac:dyDescent="0.25">
      <c r="B18" s="89" t="s">
        <v>263</v>
      </c>
    </row>
    <row r="19" spans="2:2" ht="20.100000000000001" hidden="1" customHeight="1" outlineLevel="1" x14ac:dyDescent="0.25">
      <c r="B19" s="89" t="s">
        <v>264</v>
      </c>
    </row>
    <row r="20" spans="2:2" ht="20.100000000000001" hidden="1" customHeight="1" outlineLevel="1" x14ac:dyDescent="0.25">
      <c r="B20" s="89" t="s">
        <v>265</v>
      </c>
    </row>
    <row r="21" spans="2:2" ht="20.100000000000001" hidden="1" customHeight="1" outlineLevel="1" x14ac:dyDescent="0.25">
      <c r="B21" s="89" t="s">
        <v>266</v>
      </c>
    </row>
    <row r="22" spans="2:2" ht="20.100000000000001" hidden="1" customHeight="1" outlineLevel="1" x14ac:dyDescent="0.25">
      <c r="B22" s="83" t="s">
        <v>267</v>
      </c>
    </row>
    <row r="23" spans="2:2" ht="20.100000000000001" customHeight="1" x14ac:dyDescent="0.25"/>
    <row r="24" spans="2:2" s="76" customFormat="1" ht="20.100000000000001" customHeight="1" collapsed="1" x14ac:dyDescent="0.25">
      <c r="B24" s="78" t="s">
        <v>245</v>
      </c>
    </row>
    <row r="25" spans="2:2" ht="20.100000000000001" hidden="1" customHeight="1" outlineLevel="1" x14ac:dyDescent="0.25">
      <c r="B25" s="89" t="s">
        <v>268</v>
      </c>
    </row>
    <row r="26" spans="2:2" ht="20.100000000000001" hidden="1" customHeight="1" outlineLevel="1" x14ac:dyDescent="0.25">
      <c r="B26" s="93" t="s">
        <v>269</v>
      </c>
    </row>
    <row r="27" spans="2:2" ht="20.100000000000001" hidden="1" customHeight="1" outlineLevel="1" x14ac:dyDescent="0.25">
      <c r="B27" s="93" t="s">
        <v>270</v>
      </c>
    </row>
    <row r="28" spans="2:2" ht="20.100000000000001" hidden="1" customHeight="1" outlineLevel="1" x14ac:dyDescent="0.25">
      <c r="B28" s="89" t="s">
        <v>271</v>
      </c>
    </row>
    <row r="29" spans="2:2" ht="20.100000000000001" hidden="1" customHeight="1" outlineLevel="1" x14ac:dyDescent="0.25">
      <c r="B29" s="89" t="s">
        <v>272</v>
      </c>
    </row>
    <row r="30" spans="2:2" ht="20.100000000000001" hidden="1" customHeight="1" outlineLevel="1" x14ac:dyDescent="0.25">
      <c r="B30" s="89" t="s">
        <v>273</v>
      </c>
    </row>
    <row r="31" spans="2:2" ht="20.100000000000001" hidden="1" customHeight="1" outlineLevel="1" x14ac:dyDescent="0.25">
      <c r="B31" s="83" t="s">
        <v>274</v>
      </c>
    </row>
    <row r="32" spans="2:2" ht="20.100000000000001" customHeight="1" x14ac:dyDescent="0.25"/>
    <row r="33" spans="2:2" s="76" customFormat="1" ht="20.100000000000001" customHeight="1" collapsed="1" x14ac:dyDescent="0.25">
      <c r="B33" s="78" t="s">
        <v>275</v>
      </c>
    </row>
    <row r="34" spans="2:2" ht="20.100000000000001" hidden="1" customHeight="1" outlineLevel="1" x14ac:dyDescent="0.25">
      <c r="B34" s="93" t="s">
        <v>276</v>
      </c>
    </row>
    <row r="35" spans="2:2" ht="20.100000000000001" hidden="1" customHeight="1" outlineLevel="1" x14ac:dyDescent="0.25">
      <c r="B35" s="89" t="s">
        <v>277</v>
      </c>
    </row>
    <row r="36" spans="2:2" ht="20.100000000000001" hidden="1" customHeight="1" outlineLevel="1" x14ac:dyDescent="0.25">
      <c r="B36" s="89" t="s">
        <v>278</v>
      </c>
    </row>
    <row r="37" spans="2:2" ht="20.100000000000001" hidden="1" customHeight="1" outlineLevel="1" x14ac:dyDescent="0.25">
      <c r="B37" s="89" t="s">
        <v>279</v>
      </c>
    </row>
    <row r="38" spans="2:2" ht="20.100000000000001" hidden="1" customHeight="1" outlineLevel="1" x14ac:dyDescent="0.25">
      <c r="B38" s="89" t="s">
        <v>280</v>
      </c>
    </row>
    <row r="39" spans="2:2" ht="20.100000000000001" hidden="1" customHeight="1" outlineLevel="1" x14ac:dyDescent="0.25">
      <c r="B39" s="89" t="s">
        <v>281</v>
      </c>
    </row>
    <row r="40" spans="2:2" ht="20.100000000000001" customHeight="1" x14ac:dyDescent="0.25">
      <c r="B40" s="77"/>
    </row>
    <row r="41" spans="2:2" s="76" customFormat="1" ht="20.100000000000001" customHeight="1" collapsed="1" x14ac:dyDescent="0.25">
      <c r="B41" s="78" t="s">
        <v>282</v>
      </c>
    </row>
    <row r="42" spans="2:2" ht="20.100000000000001" hidden="1" customHeight="1" outlineLevel="1" x14ac:dyDescent="0.25">
      <c r="B42" s="89" t="s">
        <v>283</v>
      </c>
    </row>
    <row r="43" spans="2:2" ht="20.100000000000001" hidden="1" customHeight="1" outlineLevel="1" x14ac:dyDescent="0.25">
      <c r="B43" s="89" t="s">
        <v>284</v>
      </c>
    </row>
    <row r="44" spans="2:2" ht="20.100000000000001" hidden="1" customHeight="1" outlineLevel="1" x14ac:dyDescent="0.25">
      <c r="B44" s="83" t="s">
        <v>285</v>
      </c>
    </row>
    <row r="45" spans="2:2" ht="20.100000000000001" customHeight="1" x14ac:dyDescent="0.25">
      <c r="B45" s="77"/>
    </row>
    <row r="46" spans="2:2" s="76" customFormat="1" ht="20.100000000000001" customHeight="1" collapsed="1" x14ac:dyDescent="0.25">
      <c r="B46" s="78" t="s">
        <v>286</v>
      </c>
    </row>
    <row r="47" spans="2:2" ht="20.100000000000001" hidden="1" customHeight="1" outlineLevel="1" x14ac:dyDescent="0.25">
      <c r="B47" s="89" t="s">
        <v>287</v>
      </c>
    </row>
    <row r="48" spans="2:2" ht="20.100000000000001" hidden="1" customHeight="1" outlineLevel="1" x14ac:dyDescent="0.25">
      <c r="B48" s="90" t="s">
        <v>283</v>
      </c>
    </row>
    <row r="49" spans="2:2" ht="20.100000000000001" hidden="1" customHeight="1" outlineLevel="1" x14ac:dyDescent="0.25">
      <c r="B49" s="90" t="s">
        <v>288</v>
      </c>
    </row>
    <row r="50" spans="2:2" ht="20.100000000000001" hidden="1" customHeight="1" outlineLevel="1" x14ac:dyDescent="0.25">
      <c r="B50" s="90" t="s">
        <v>289</v>
      </c>
    </row>
    <row r="51" spans="2:2" ht="20.100000000000001" hidden="1" customHeight="1" outlineLevel="1" x14ac:dyDescent="0.25">
      <c r="B51" s="90" t="s">
        <v>290</v>
      </c>
    </row>
    <row r="52" spans="2:2" ht="20.100000000000001" hidden="1" customHeight="1" outlineLevel="1" x14ac:dyDescent="0.25">
      <c r="B52" s="89" t="s">
        <v>280</v>
      </c>
    </row>
    <row r="53" spans="2:2" ht="20.100000000000001" hidden="1" customHeight="1" outlineLevel="1" x14ac:dyDescent="0.25">
      <c r="B53" s="89" t="s">
        <v>291</v>
      </c>
    </row>
    <row r="54" spans="2:2" ht="20.100000000000001" customHeight="1" x14ac:dyDescent="0.25">
      <c r="B54" s="77"/>
    </row>
    <row r="55" spans="2:2" s="76" customFormat="1" ht="20.100000000000001" customHeight="1" collapsed="1" x14ac:dyDescent="0.25">
      <c r="B55" s="78" t="s">
        <v>292</v>
      </c>
    </row>
    <row r="56" spans="2:2" ht="20.100000000000001" hidden="1" customHeight="1" outlineLevel="1" x14ac:dyDescent="0.25">
      <c r="B56" s="93" t="s">
        <v>293</v>
      </c>
    </row>
    <row r="57" spans="2:2" ht="20.100000000000001" hidden="1" customHeight="1" outlineLevel="1" x14ac:dyDescent="0.25">
      <c r="B57" s="89" t="s">
        <v>294</v>
      </c>
    </row>
    <row r="58" spans="2:2" ht="20.100000000000001" hidden="1" customHeight="1" outlineLevel="1" x14ac:dyDescent="0.25">
      <c r="B58" s="83" t="s">
        <v>296</v>
      </c>
    </row>
    <row r="59" spans="2:2" ht="20.100000000000001" hidden="1" customHeight="1" outlineLevel="1" x14ac:dyDescent="0.25">
      <c r="B59" s="83" t="s">
        <v>295</v>
      </c>
    </row>
    <row r="60" spans="2:2" ht="20.100000000000001" customHeight="1" x14ac:dyDescent="0.25">
      <c r="B60" s="77"/>
    </row>
    <row r="61" spans="2:2" s="76" customFormat="1" ht="20.100000000000001" customHeight="1" collapsed="1" x14ac:dyDescent="0.25">
      <c r="B61" s="78" t="s">
        <v>244</v>
      </c>
    </row>
    <row r="62" spans="2:2" ht="20.100000000000001" hidden="1" customHeight="1" outlineLevel="1" x14ac:dyDescent="0.25">
      <c r="B62" s="93" t="s">
        <v>297</v>
      </c>
    </row>
    <row r="63" spans="2:2" ht="20.100000000000001" hidden="1" customHeight="1" outlineLevel="1" x14ac:dyDescent="0.25">
      <c r="B63" s="89" t="s">
        <v>298</v>
      </c>
    </row>
    <row r="64" spans="2:2" ht="20.100000000000001" customHeight="1" x14ac:dyDescent="0.25"/>
    <row r="65" spans="2:2" s="76" customFormat="1" ht="20.100000000000001" customHeight="1" collapsed="1" x14ac:dyDescent="0.25">
      <c r="B65" s="78" t="s">
        <v>299</v>
      </c>
    </row>
    <row r="66" spans="2:2" ht="20.100000000000001" hidden="1" customHeight="1" outlineLevel="1" x14ac:dyDescent="0.25">
      <c r="B66" s="89" t="s">
        <v>300</v>
      </c>
    </row>
    <row r="67" spans="2:2" ht="20.100000000000001" hidden="1" customHeight="1" outlineLevel="1" x14ac:dyDescent="0.25">
      <c r="B67" s="89" t="s">
        <v>301</v>
      </c>
    </row>
    <row r="68" spans="2:2" ht="20.100000000000001" hidden="1" customHeight="1" outlineLevel="1" x14ac:dyDescent="0.25">
      <c r="B68" s="89" t="s">
        <v>302</v>
      </c>
    </row>
    <row r="69" spans="2:2" ht="20.100000000000001" customHeight="1" x14ac:dyDescent="0.25">
      <c r="B69" s="77"/>
    </row>
    <row r="70" spans="2:2" s="76" customFormat="1" ht="20.100000000000001" customHeight="1" collapsed="1" x14ac:dyDescent="0.25">
      <c r="B70" s="78" t="s">
        <v>303</v>
      </c>
    </row>
    <row r="71" spans="2:2" ht="20.100000000000001" hidden="1" customHeight="1" outlineLevel="1" x14ac:dyDescent="0.25">
      <c r="B71" s="92" t="s">
        <v>304</v>
      </c>
    </row>
    <row r="72" spans="2:2" ht="20.100000000000001" hidden="1" customHeight="1" outlineLevel="1" x14ac:dyDescent="0.25">
      <c r="B72" s="94" t="s">
        <v>305</v>
      </c>
    </row>
    <row r="73" spans="2:2" ht="20.100000000000001" hidden="1" customHeight="1" outlineLevel="1" x14ac:dyDescent="0.25">
      <c r="B73" s="91" t="s">
        <v>306</v>
      </c>
    </row>
    <row r="74" spans="2:2" ht="20.100000000000001" hidden="1" customHeight="1" outlineLevel="1" x14ac:dyDescent="0.25">
      <c r="B74" s="94" t="s">
        <v>307</v>
      </c>
    </row>
    <row r="75" spans="2:2" ht="20.100000000000001" hidden="1" customHeight="1" outlineLevel="1" x14ac:dyDescent="0.25">
      <c r="B75" s="91"/>
    </row>
    <row r="76" spans="2:2" ht="20.100000000000001" hidden="1" customHeight="1" outlineLevel="1" x14ac:dyDescent="0.25">
      <c r="B76" s="92" t="s">
        <v>308</v>
      </c>
    </row>
    <row r="77" spans="2:2" ht="14.25" hidden="1" customHeight="1" outlineLevel="1" x14ac:dyDescent="0.25">
      <c r="B77" s="94" t="s">
        <v>309</v>
      </c>
    </row>
    <row r="78" spans="2:2" ht="14.25" hidden="1" customHeight="1" outlineLevel="1" x14ac:dyDescent="0.25">
      <c r="B78" s="91" t="s">
        <v>310</v>
      </c>
    </row>
    <row r="79" spans="2:2" ht="14.25" hidden="1" customHeight="1" outlineLevel="1" x14ac:dyDescent="0.25">
      <c r="B79" s="94" t="s">
        <v>311</v>
      </c>
    </row>
    <row r="80" spans="2:2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</sheetData>
  <hyperlinks>
    <hyperlink ref="B2" r:id="rId1" display="Esta planilha faz parte da seção &quot;Método Promethee II para priorização de projetos&quot; da flexM4i&quot;" xr:uid="{E2B0352E-803B-4131-870D-40D75221C7F0}"/>
    <hyperlink ref="B3" r:id="rId2" xr:uid="{965D5BEB-6302-42BC-BEB0-E3CCDEA77E15}"/>
    <hyperlink ref="B6" r:id="rId3" location="Atividades_para_aplicacao_do_Promethee_II" xr:uid="{A5F10C19-8B70-4025-A4DB-8A2B2EB6F429}"/>
    <hyperlink ref="B7" r:id="rId4" location="Conceitos_e_logica_do_PROMETHEE_II" xr:uid="{25174F77-F6FC-4CC8-8380-81CFFB0EDEC3}"/>
    <hyperlink ref="B22" r:id="rId5" location="Premissas_dicas_e_cuidados" display="https://flexmethod4innovation.com/pratica/promethee-ii/ - Premissas_dicas_e_cuidados" xr:uid="{158E4B1B-135B-4A60-9780-A3A495292F35}"/>
    <hyperlink ref="B31" r:id="rId6" location="Estabelecimento_dos_criterios_de_avaliacao_dos_projetos" display="https://flexmethod4innovation.com/pratica/promethee-ii/ - Estabelecimento_dos_criterios_de_avaliacao_dos_projetos" xr:uid="{5E16F8F0-6799-4C6A-8908-EC2DA80E811D}"/>
    <hyperlink ref="B44" r:id="rId7" location="Construcao_da_matriz_de_pontuacao_dos_projetos" display="https://flexmethod4innovation.com/pratica/promethee-ii/ - Construcao_da_matriz_de_pontuacao_dos_projetos" xr:uid="{8BFE31C5-0122-42F1-B054-19A533498301}"/>
    <hyperlink ref="B59" r:id="rId8" location="Matriz_de_grau_de_sobreclassificacao" xr:uid="{BE05BD7A-7174-431E-BE87-E1783377BD88}"/>
    <hyperlink ref="B58" r:id="rId9" location="Matrizes_de_sobreclassificacao" xr:uid="{C842185A-4F96-49EB-B08E-AF5A16BFCD94}"/>
    <hyperlink ref="B16" location="Projetos!A1" display="Preencha no mínimo o nome do projeto na aba “Projetos” para identificá-los." xr:uid="{40168F3E-F2A2-4D9F-A60E-7EAFF63A922E}"/>
    <hyperlink ref="B26" location="'Banco de critérios'!A1" display="Utilize como referência a aba “Banco de critérios”." xr:uid="{0287259C-CDC8-46E1-9BB9-D997D9891F78}"/>
    <hyperlink ref="B27" location="Critérios!A1" display="Copie os critérios selecionados  para a aba “Critério”." xr:uid="{12B19B3F-60CF-48DF-BFCF-F8584418D818}"/>
    <hyperlink ref="B34" location="Critérios!A1" display="Os pesos são inseridos na mesma aba de “Critérios”." xr:uid="{5C04F7E5-770D-4954-AFC7-DBED0CD1EC5D}"/>
    <hyperlink ref="B56" location="'PROMETHEE - cálculos'!A1" display="Todos os cálculos automáticos com base nos pesos dos critérios e pontuação de cada projeto nas avaliações dos critérios (abas amarelas) são registrados nas matrizes da aba “PROMETHEE - cálculos”." xr:uid="{CFF8082E-6A87-48E4-9A03-7001AE09D49F}"/>
    <hyperlink ref="B62" location="RESULTADO!A1" display="O resultado da ordenação final não-compensatória pode ser consultado na aba “RESULTADO&quot;. " xr:uid="{B72A3667-EF1E-4940-A27D-199F08FB83BD}"/>
    <hyperlink ref="B72" location="Critérios!A1" display="Eliminar linhas da aba “Critérios”, " xr:uid="{9CA6FF4C-4CE7-49F4-AA5C-3D3966E5F582}"/>
    <hyperlink ref="B74" location="'PROMETHEE - cálculos'!A1" display="Apagar as colunas das matrizes da aba “PROMETHEE - cálculos”, que correspondem aos critérios eliminados." xr:uid="{2CE5EE9E-881E-49A4-A80A-00A2F4F7BC27}"/>
    <hyperlink ref="B77" location="Critérios!A1" display="Aumentar as linhas da tabela da aba “Critérios," xr:uid="{9CF8DEA0-6EF3-4943-A2E3-4D4FAB5419B6}"/>
    <hyperlink ref="B79" location="'PROMETHEE - cálculos'!A1" display="Adicionar colunas para os novos critérios em todas as matrizes na aba “PROMETHEE - cálculos”, tomando o cuidado de copiar as fórmulas das colunas anteriores." xr:uid="{894B926D-A03A-4FE0-A74C-976A0A642A4A}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7E8-2266-4654-804F-11A557378D70}">
  <sheetPr>
    <tabColor theme="5" tint="0.59999389629810485"/>
  </sheetPr>
  <dimension ref="B1:J22"/>
  <sheetViews>
    <sheetView showGridLines="0" showRowColHeader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8" sqref="E28"/>
    </sheetView>
  </sheetViews>
  <sheetFormatPr defaultRowHeight="15" x14ac:dyDescent="0.25"/>
  <cols>
    <col min="1" max="1" width="3.85546875" customWidth="1"/>
    <col min="2" max="2" width="13.140625" customWidth="1"/>
    <col min="3" max="3" width="36.42578125" customWidth="1"/>
    <col min="4" max="5" width="23.140625" customWidth="1"/>
    <col min="6" max="6" width="22.28515625" customWidth="1"/>
    <col min="7" max="7" width="18.140625" customWidth="1"/>
    <col min="8" max="8" width="18.28515625" customWidth="1"/>
    <col min="9" max="9" width="15.28515625" customWidth="1"/>
    <col min="10" max="10" width="35.85546875" customWidth="1"/>
  </cols>
  <sheetData>
    <row r="1" spans="2:10" x14ac:dyDescent="0.25">
      <c r="D1" s="35" t="s">
        <v>60</v>
      </c>
    </row>
    <row r="2" spans="2:10" ht="15.75" x14ac:dyDescent="0.25">
      <c r="B2" s="37" t="s">
        <v>62</v>
      </c>
      <c r="C2" s="38" t="s">
        <v>52</v>
      </c>
      <c r="D2" s="38" t="s">
        <v>57</v>
      </c>
      <c r="E2" s="38" t="s">
        <v>59</v>
      </c>
      <c r="F2" s="38" t="s">
        <v>56</v>
      </c>
      <c r="G2" s="38" t="s">
        <v>53</v>
      </c>
      <c r="H2" s="38" t="s">
        <v>54</v>
      </c>
      <c r="I2" s="38" t="s">
        <v>55</v>
      </c>
      <c r="J2" s="38" t="s">
        <v>58</v>
      </c>
    </row>
    <row r="3" spans="2:10" x14ac:dyDescent="0.25">
      <c r="B3" s="71" t="s">
        <v>32</v>
      </c>
      <c r="C3" s="118" t="s">
        <v>390</v>
      </c>
      <c r="D3" s="44"/>
      <c r="E3" s="44"/>
      <c r="F3" s="44"/>
      <c r="G3" s="44"/>
      <c r="H3" s="44"/>
      <c r="I3" s="44"/>
      <c r="J3" s="44"/>
    </row>
    <row r="4" spans="2:10" x14ac:dyDescent="0.25">
      <c r="B4" s="71" t="s">
        <v>33</v>
      </c>
      <c r="C4" s="118" t="s">
        <v>391</v>
      </c>
      <c r="D4" s="44"/>
      <c r="E4" s="44"/>
      <c r="F4" s="44"/>
      <c r="G4" s="44"/>
      <c r="H4" s="44"/>
      <c r="I4" s="44"/>
      <c r="J4" s="44"/>
    </row>
    <row r="5" spans="2:10" x14ac:dyDescent="0.25">
      <c r="B5" s="71" t="s">
        <v>34</v>
      </c>
      <c r="C5" s="118" t="s">
        <v>392</v>
      </c>
      <c r="D5" s="44"/>
      <c r="E5" s="44"/>
      <c r="F5" s="44"/>
      <c r="G5" s="44"/>
      <c r="H5" s="44"/>
      <c r="I5" s="44"/>
      <c r="J5" s="44"/>
    </row>
    <row r="6" spans="2:10" x14ac:dyDescent="0.25">
      <c r="B6" s="71" t="s">
        <v>35</v>
      </c>
      <c r="C6" s="118" t="s">
        <v>393</v>
      </c>
      <c r="D6" s="44"/>
      <c r="E6" s="44"/>
      <c r="F6" s="44"/>
      <c r="G6" s="44"/>
      <c r="H6" s="44"/>
      <c r="I6" s="44"/>
      <c r="J6" s="44"/>
    </row>
    <row r="7" spans="2:10" x14ac:dyDescent="0.25">
      <c r="B7" s="71" t="s">
        <v>36</v>
      </c>
      <c r="C7" s="118" t="s">
        <v>394</v>
      </c>
      <c r="D7" s="44"/>
      <c r="E7" s="44"/>
      <c r="F7" s="44"/>
      <c r="G7" s="44"/>
      <c r="H7" s="44"/>
      <c r="I7" s="44"/>
      <c r="J7" s="44"/>
    </row>
    <row r="8" spans="2:10" x14ac:dyDescent="0.25">
      <c r="B8" s="71" t="s">
        <v>37</v>
      </c>
      <c r="C8" s="118" t="s">
        <v>395</v>
      </c>
      <c r="D8" s="44"/>
      <c r="E8" s="44"/>
      <c r="F8" s="44"/>
      <c r="G8" s="44"/>
      <c r="H8" s="44"/>
      <c r="I8" s="44"/>
      <c r="J8" s="44"/>
    </row>
    <row r="9" spans="2:10" x14ac:dyDescent="0.25">
      <c r="B9" s="71" t="s">
        <v>38</v>
      </c>
      <c r="C9" s="118" t="s">
        <v>396</v>
      </c>
      <c r="D9" s="44"/>
      <c r="E9" s="44"/>
      <c r="F9" s="44"/>
      <c r="G9" s="44"/>
      <c r="H9" s="44"/>
      <c r="I9" s="44"/>
      <c r="J9" s="44"/>
    </row>
    <row r="10" spans="2:10" x14ac:dyDescent="0.25">
      <c r="B10" s="71" t="s">
        <v>39</v>
      </c>
      <c r="C10" s="118" t="s">
        <v>397</v>
      </c>
      <c r="D10" s="44"/>
      <c r="E10" s="44"/>
      <c r="F10" s="44"/>
      <c r="G10" s="44"/>
      <c r="H10" s="44"/>
      <c r="I10" s="44"/>
      <c r="J10" s="44"/>
    </row>
    <row r="11" spans="2:10" x14ac:dyDescent="0.25">
      <c r="B11" s="71" t="s">
        <v>40</v>
      </c>
      <c r="C11" s="118" t="s">
        <v>398</v>
      </c>
      <c r="D11" s="44"/>
      <c r="E11" s="44"/>
      <c r="F11" s="44"/>
      <c r="G11" s="44"/>
      <c r="H11" s="44"/>
      <c r="I11" s="44"/>
      <c r="J11" s="44"/>
    </row>
    <row r="12" spans="2:10" x14ac:dyDescent="0.25">
      <c r="B12" s="71" t="s">
        <v>41</v>
      </c>
      <c r="C12" s="118" t="s">
        <v>399</v>
      </c>
      <c r="D12" s="44"/>
      <c r="E12" s="44"/>
      <c r="F12" s="44"/>
      <c r="G12" s="44"/>
      <c r="H12" s="44"/>
      <c r="I12" s="44"/>
      <c r="J12" s="44"/>
    </row>
    <row r="13" spans="2:10" x14ac:dyDescent="0.25">
      <c r="B13" s="71" t="s">
        <v>42</v>
      </c>
      <c r="C13" s="118" t="s">
        <v>400</v>
      </c>
      <c r="D13" s="44"/>
      <c r="E13" s="44"/>
      <c r="F13" s="44"/>
      <c r="G13" s="44"/>
      <c r="H13" s="44"/>
      <c r="I13" s="44"/>
      <c r="J13" s="44"/>
    </row>
    <row r="14" spans="2:10" x14ac:dyDescent="0.25">
      <c r="B14" s="71" t="s">
        <v>43</v>
      </c>
      <c r="C14" s="118" t="s">
        <v>401</v>
      </c>
      <c r="D14" s="44"/>
      <c r="E14" s="44"/>
      <c r="F14" s="44"/>
      <c r="G14" s="44"/>
      <c r="H14" s="44"/>
      <c r="I14" s="44"/>
      <c r="J14" s="44"/>
    </row>
    <row r="15" spans="2:10" x14ac:dyDescent="0.25">
      <c r="B15" s="71" t="s">
        <v>44</v>
      </c>
      <c r="C15" s="118" t="s">
        <v>402</v>
      </c>
      <c r="D15" s="44"/>
      <c r="E15" s="44"/>
      <c r="F15" s="44"/>
      <c r="G15" s="44"/>
      <c r="H15" s="44"/>
      <c r="I15" s="44"/>
      <c r="J15" s="44"/>
    </row>
    <row r="16" spans="2:10" x14ac:dyDescent="0.25">
      <c r="B16" s="71" t="s">
        <v>45</v>
      </c>
      <c r="C16" s="118" t="s">
        <v>403</v>
      </c>
      <c r="D16" s="44"/>
      <c r="E16" s="44"/>
      <c r="F16" s="44"/>
      <c r="G16" s="44"/>
      <c r="H16" s="44"/>
      <c r="I16" s="44"/>
      <c r="J16" s="44"/>
    </row>
    <row r="17" spans="2:10" x14ac:dyDescent="0.25">
      <c r="B17" s="71" t="s">
        <v>46</v>
      </c>
      <c r="C17" s="118" t="s">
        <v>404</v>
      </c>
      <c r="D17" s="44"/>
      <c r="E17" s="44"/>
      <c r="F17" s="44"/>
      <c r="G17" s="44"/>
      <c r="H17" s="44"/>
      <c r="I17" s="44"/>
      <c r="J17" s="44"/>
    </row>
    <row r="18" spans="2:10" x14ac:dyDescent="0.25">
      <c r="B18" s="71" t="s">
        <v>47</v>
      </c>
      <c r="C18" s="118" t="s">
        <v>405</v>
      </c>
      <c r="D18" s="44"/>
      <c r="E18" s="44"/>
      <c r="F18" s="44"/>
      <c r="G18" s="44"/>
      <c r="H18" s="44"/>
      <c r="I18" s="44"/>
      <c r="J18" s="44"/>
    </row>
    <row r="19" spans="2:10" x14ac:dyDescent="0.25">
      <c r="B19" s="71" t="s">
        <v>48</v>
      </c>
      <c r="C19" s="118" t="s">
        <v>406</v>
      </c>
      <c r="D19" s="44"/>
      <c r="E19" s="44"/>
      <c r="F19" s="44"/>
      <c r="G19" s="44"/>
      <c r="H19" s="44"/>
      <c r="I19" s="44"/>
      <c r="J19" s="44"/>
    </row>
    <row r="20" spans="2:10" x14ac:dyDescent="0.25">
      <c r="B20" s="71" t="s">
        <v>49</v>
      </c>
      <c r="C20" s="118" t="s">
        <v>407</v>
      </c>
      <c r="D20" s="44"/>
      <c r="E20" s="44"/>
      <c r="F20" s="44"/>
      <c r="G20" s="44"/>
      <c r="H20" s="44"/>
      <c r="I20" s="44"/>
      <c r="J20" s="44"/>
    </row>
    <row r="21" spans="2:10" x14ac:dyDescent="0.25">
      <c r="B21" s="71" t="s">
        <v>50</v>
      </c>
      <c r="C21" s="118" t="s">
        <v>408</v>
      </c>
      <c r="D21" s="44"/>
      <c r="E21" s="44"/>
      <c r="F21" s="44"/>
      <c r="G21" s="44"/>
      <c r="H21" s="44"/>
      <c r="I21" s="44"/>
      <c r="J21" s="44"/>
    </row>
    <row r="22" spans="2:10" x14ac:dyDescent="0.25">
      <c r="B22" s="71" t="s">
        <v>51</v>
      </c>
      <c r="C22" s="118" t="s">
        <v>409</v>
      </c>
      <c r="D22" s="44"/>
      <c r="E22" s="44"/>
      <c r="F22" s="44"/>
      <c r="G22" s="44"/>
      <c r="H22" s="44"/>
      <c r="I22" s="44"/>
      <c r="J22" s="44"/>
    </row>
  </sheetData>
  <phoneticPr fontId="20" type="noConversion"/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053C-50F1-49A7-A543-622BF739AFC5}">
  <sheetPr>
    <tabColor theme="9" tint="-0.249977111117893"/>
  </sheetPr>
  <dimension ref="A1:M18"/>
  <sheetViews>
    <sheetView showGridLines="0" showRowColHeaders="0" zoomScale="90" zoomScaleNormal="90" workbookViewId="0"/>
  </sheetViews>
  <sheetFormatPr defaultRowHeight="15" x14ac:dyDescent="0.25"/>
  <cols>
    <col min="2" max="4" width="13.5703125" style="45" customWidth="1"/>
    <col min="5" max="5" width="17.140625" customWidth="1"/>
    <col min="6" max="6" width="21.140625" customWidth="1"/>
    <col min="7" max="7" width="39.85546875" customWidth="1"/>
    <col min="8" max="8" width="11" customWidth="1"/>
    <col min="9" max="10" width="20.7109375" customWidth="1"/>
    <col min="11" max="11" width="33.5703125" customWidth="1"/>
    <col min="12" max="12" width="6.28515625" customWidth="1"/>
  </cols>
  <sheetData>
    <row r="1" spans="1:13" x14ac:dyDescent="0.25">
      <c r="A1" s="35"/>
      <c r="B1" s="97" t="s">
        <v>217</v>
      </c>
      <c r="C1" s="97"/>
      <c r="D1" s="97"/>
      <c r="E1" s="97"/>
      <c r="F1" s="97"/>
      <c r="G1" s="97"/>
      <c r="H1" s="97"/>
      <c r="I1" s="97"/>
      <c r="J1" s="97"/>
    </row>
    <row r="2" spans="1:13" ht="15.75" x14ac:dyDescent="0.25">
      <c r="B2" s="42" t="s">
        <v>61</v>
      </c>
      <c r="C2" s="42" t="s">
        <v>220</v>
      </c>
      <c r="D2" s="42" t="s">
        <v>221</v>
      </c>
      <c r="E2" s="42" t="s">
        <v>71</v>
      </c>
      <c r="F2" s="43" t="s">
        <v>72</v>
      </c>
      <c r="G2" s="42" t="s">
        <v>73</v>
      </c>
      <c r="H2" s="42" t="s">
        <v>69</v>
      </c>
      <c r="I2" s="42" t="s">
        <v>207</v>
      </c>
      <c r="J2" s="42" t="s">
        <v>208</v>
      </c>
      <c r="K2" s="82" t="s">
        <v>246</v>
      </c>
    </row>
    <row r="3" spans="1:13" ht="45" x14ac:dyDescent="0.25">
      <c r="B3" s="47" t="s">
        <v>63</v>
      </c>
      <c r="C3" s="47">
        <v>5</v>
      </c>
      <c r="D3" s="48">
        <f>C3/$C$9</f>
        <v>0.25</v>
      </c>
      <c r="E3" s="39" t="s">
        <v>74</v>
      </c>
      <c r="F3" s="39" t="s">
        <v>75</v>
      </c>
      <c r="G3" s="39" t="s">
        <v>76</v>
      </c>
      <c r="H3" s="55" t="s">
        <v>206</v>
      </c>
      <c r="I3" s="46" t="s">
        <v>209</v>
      </c>
      <c r="J3" s="46" t="s">
        <v>210</v>
      </c>
      <c r="K3" s="81" t="str">
        <f>IF(H3="inversa/e", "inversamente proporcional, ou seja, quanto menos o critério é atendido, maior o valor (10)", "diretamente proporcional, ou seja, quanto mais o critério é atendido, maior o valor (10)")</f>
        <v>inversamente proporcional, ou seja, quanto menos o critério é atendido, maior o valor (10)</v>
      </c>
      <c r="L3" s="49"/>
      <c r="M3" s="50" t="s">
        <v>225</v>
      </c>
    </row>
    <row r="4" spans="1:13" ht="45" x14ac:dyDescent="0.25">
      <c r="B4" s="47" t="s">
        <v>64</v>
      </c>
      <c r="C4" s="47">
        <v>3</v>
      </c>
      <c r="D4" s="48">
        <f t="shared" ref="D4:D8" si="0">C4/$C$9</f>
        <v>0.15</v>
      </c>
      <c r="E4" s="39" t="s">
        <v>74</v>
      </c>
      <c r="F4" s="39" t="s">
        <v>77</v>
      </c>
      <c r="G4" s="39" t="s">
        <v>78</v>
      </c>
      <c r="H4" s="55" t="s">
        <v>206</v>
      </c>
      <c r="I4" s="46" t="s">
        <v>211</v>
      </c>
      <c r="J4" s="46" t="s">
        <v>212</v>
      </c>
      <c r="K4" s="81" t="str">
        <f t="shared" ref="K4:K8" si="1">IF(H4="inversa/e", "inversamente proporcional, ou seja, quanto menos o critério é atendido, maior o valor (10)", "diretamente proporcional, ou seja, quanto mais o critério é atendido, maior o valor (10)")</f>
        <v>inversamente proporcional, ou seja, quanto menos o critério é atendido, maior o valor (10)</v>
      </c>
      <c r="L4" s="49"/>
      <c r="M4" s="40" t="s">
        <v>206</v>
      </c>
    </row>
    <row r="5" spans="1:13" ht="45" x14ac:dyDescent="0.25">
      <c r="B5" s="47" t="s">
        <v>65</v>
      </c>
      <c r="C5" s="47">
        <v>2</v>
      </c>
      <c r="D5" s="48">
        <f t="shared" si="0"/>
        <v>0.1</v>
      </c>
      <c r="E5" s="39" t="s">
        <v>74</v>
      </c>
      <c r="F5" s="39" t="s">
        <v>79</v>
      </c>
      <c r="G5" s="39" t="s">
        <v>80</v>
      </c>
      <c r="H5" s="55" t="s">
        <v>70</v>
      </c>
      <c r="I5" s="46" t="s">
        <v>213</v>
      </c>
      <c r="J5" s="46" t="s">
        <v>214</v>
      </c>
      <c r="K5" s="81" t="str">
        <f t="shared" si="1"/>
        <v>diretamente proporcional, ou seja, quanto mais o critério é atendido, maior o valor (10)</v>
      </c>
      <c r="L5" s="49"/>
      <c r="M5" s="41" t="s">
        <v>70</v>
      </c>
    </row>
    <row r="6" spans="1:13" ht="45" x14ac:dyDescent="0.25">
      <c r="B6" s="47" t="s">
        <v>66</v>
      </c>
      <c r="C6" s="47">
        <v>1</v>
      </c>
      <c r="D6" s="48">
        <f t="shared" si="0"/>
        <v>0.05</v>
      </c>
      <c r="E6" s="39" t="s">
        <v>74</v>
      </c>
      <c r="F6" s="39" t="s">
        <v>81</v>
      </c>
      <c r="G6" s="39" t="s">
        <v>82</v>
      </c>
      <c r="H6" s="55" t="s">
        <v>206</v>
      </c>
      <c r="I6" s="46" t="s">
        <v>215</v>
      </c>
      <c r="J6" s="46" t="s">
        <v>216</v>
      </c>
      <c r="K6" s="81" t="str">
        <f t="shared" si="1"/>
        <v>inversamente proporcional, ou seja, quanto menos o critério é atendido, maior o valor (10)</v>
      </c>
      <c r="L6" s="49"/>
    </row>
    <row r="7" spans="1:13" ht="45" x14ac:dyDescent="0.25">
      <c r="B7" s="47" t="s">
        <v>67</v>
      </c>
      <c r="C7" s="47">
        <v>5</v>
      </c>
      <c r="D7" s="48">
        <f t="shared" si="0"/>
        <v>0.25</v>
      </c>
      <c r="E7" s="39" t="s">
        <v>103</v>
      </c>
      <c r="F7" s="39" t="s">
        <v>106</v>
      </c>
      <c r="G7" s="39" t="s">
        <v>107</v>
      </c>
      <c r="H7" s="55" t="s">
        <v>70</v>
      </c>
      <c r="I7" s="46" t="s">
        <v>232</v>
      </c>
      <c r="J7" s="46" t="s">
        <v>233</v>
      </c>
      <c r="K7" s="81" t="str">
        <f t="shared" si="1"/>
        <v>diretamente proporcional, ou seja, quanto mais o critério é atendido, maior o valor (10)</v>
      </c>
      <c r="L7" s="49"/>
    </row>
    <row r="8" spans="1:13" ht="45.75" thickBot="1" x14ac:dyDescent="0.3">
      <c r="B8" s="47" t="s">
        <v>68</v>
      </c>
      <c r="C8" s="51">
        <v>4</v>
      </c>
      <c r="D8" s="52">
        <f t="shared" si="0"/>
        <v>0.2</v>
      </c>
      <c r="E8" s="39" t="s">
        <v>110</v>
      </c>
      <c r="F8" s="39" t="s">
        <v>132</v>
      </c>
      <c r="G8" s="39" t="s">
        <v>133</v>
      </c>
      <c r="H8" s="55" t="s">
        <v>70</v>
      </c>
      <c r="I8" s="46" t="s">
        <v>230</v>
      </c>
      <c r="J8" s="46" t="s">
        <v>231</v>
      </c>
      <c r="K8" s="81" t="str">
        <f t="shared" si="1"/>
        <v>diretamente proporcional, ou seja, quanto mais o critério é atendido, maior o valor (10)</v>
      </c>
      <c r="L8" s="49"/>
    </row>
    <row r="9" spans="1:13" ht="15.75" thickBot="1" x14ac:dyDescent="0.3">
      <c r="C9" s="53">
        <f>SUM(C3:C8)</f>
        <v>20</v>
      </c>
      <c r="D9" s="54">
        <f>SUM(D3:D8)</f>
        <v>1</v>
      </c>
    </row>
    <row r="13" spans="1:13" x14ac:dyDescent="0.25">
      <c r="B13" s="100" t="s">
        <v>223</v>
      </c>
      <c r="C13" s="100"/>
      <c r="D13" s="100"/>
      <c r="E13" s="100"/>
      <c r="F13" s="100"/>
      <c r="G13" s="100"/>
      <c r="H13" s="100"/>
      <c r="I13" s="100"/>
      <c r="J13" s="100"/>
    </row>
    <row r="14" spans="1:13" x14ac:dyDescent="0.25">
      <c r="B14" s="100" t="s">
        <v>222</v>
      </c>
      <c r="C14" s="100"/>
      <c r="D14" s="100"/>
      <c r="E14" s="100"/>
      <c r="F14" s="100"/>
      <c r="G14" s="100"/>
      <c r="H14" s="100"/>
      <c r="I14" s="100"/>
      <c r="J14" s="100"/>
    </row>
    <row r="16" spans="1:13" x14ac:dyDescent="0.25">
      <c r="B16" s="98" t="s">
        <v>218</v>
      </c>
      <c r="C16" s="98"/>
      <c r="D16" s="98"/>
      <c r="E16" s="98"/>
      <c r="F16" s="98"/>
    </row>
    <row r="18" spans="2:6" x14ac:dyDescent="0.25">
      <c r="B18" s="99" t="s">
        <v>219</v>
      </c>
      <c r="C18" s="99"/>
      <c r="D18" s="99"/>
      <c r="E18" s="99"/>
      <c r="F18" s="99"/>
    </row>
  </sheetData>
  <mergeCells count="5">
    <mergeCell ref="B1:J1"/>
    <mergeCell ref="B16:F16"/>
    <mergeCell ref="B18:F18"/>
    <mergeCell ref="B13:J13"/>
    <mergeCell ref="B14:J14"/>
  </mergeCells>
  <phoneticPr fontId="20" type="noConversion"/>
  <conditionalFormatting sqref="H3:H8">
    <cfRule type="cellIs" dxfId="1" priority="1" operator="equal">
      <formula>"inversa/e"</formula>
    </cfRule>
    <cfRule type="cellIs" dxfId="0" priority="2" operator="equal">
      <formula>"direta/e"</formula>
    </cfRule>
  </conditionalFormatting>
  <dataValidations count="1">
    <dataValidation type="list" allowBlank="1" showInputMessage="1" showErrorMessage="1" sqref="H3:H8" xr:uid="{68A6DB2B-D4A3-4893-80B7-1BA185A72D13}">
      <formula1>opcoes</formula1>
    </dataValidation>
  </dataValidations>
  <hyperlinks>
    <hyperlink ref="B18:F18" location="'Banco de critérios'!A1" display="Link para o banco de critérios" xr:uid="{6DB1295A-6539-4857-AECC-C63BF54034DA}"/>
  </hyperlink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Y1000"/>
  <sheetViews>
    <sheetView showGridLines="0" showRowColHeaders="0" workbookViewId="0">
      <selection activeCell="F15" sqref="F15"/>
    </sheetView>
  </sheetViews>
  <sheetFormatPr defaultColWidth="14.42578125" defaultRowHeight="15" customHeight="1" x14ac:dyDescent="0.25"/>
  <cols>
    <col min="1" max="1" width="6.140625" customWidth="1"/>
    <col min="2" max="2" width="14.7109375" customWidth="1"/>
    <col min="3" max="3" width="27.7109375" customWidth="1"/>
    <col min="4" max="5" width="20.7109375" customWidth="1"/>
    <col min="6" max="6" width="30.85546875" customWidth="1"/>
    <col min="7" max="7" width="10.5703125" customWidth="1"/>
    <col min="8" max="8" width="8.85546875" customWidth="1"/>
    <col min="9" max="9" width="21.5703125" customWidth="1"/>
    <col min="10" max="10" width="13.42578125" customWidth="1"/>
    <col min="11" max="11" width="14.85546875" customWidth="1"/>
    <col min="12" max="12" width="14.140625" customWidth="1"/>
    <col min="13" max="13" width="13.85546875" customWidth="1"/>
    <col min="14" max="14" width="8.85546875" customWidth="1"/>
    <col min="15" max="15" width="14.85546875" customWidth="1"/>
    <col min="16" max="25" width="8.85546875" customWidth="1"/>
  </cols>
  <sheetData>
    <row r="2" spans="1:25" ht="13.5" customHeight="1" x14ac:dyDescent="0.25">
      <c r="A2" s="2"/>
      <c r="B2" s="36"/>
      <c r="C2" s="36"/>
      <c r="D2" s="36" t="s">
        <v>224</v>
      </c>
      <c r="E2" s="36" t="s">
        <v>234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5" customHeight="1" x14ac:dyDescent="0.3">
      <c r="A3" s="3"/>
      <c r="B3" s="56" t="str">
        <f>Critérios!B3</f>
        <v>Crit01</v>
      </c>
      <c r="C3" s="11" t="str">
        <f>Critérios!F3</f>
        <v xml:space="preserve">Tempo </v>
      </c>
      <c r="D3" s="57" t="str">
        <f>Critérios!I3</f>
        <v>muito tempo</v>
      </c>
      <c r="E3" s="57" t="str">
        <f>Critérios!J3</f>
        <v>pouco tempo</v>
      </c>
      <c r="F3" s="102" t="str">
        <f>Critérios!K3</f>
        <v>inversamente proporcional, ou seja, quanto menos o critério é atendido, maior o valor (10)</v>
      </c>
      <c r="G3" s="103"/>
      <c r="H3" s="103"/>
      <c r="I3" s="10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 x14ac:dyDescent="0.25">
      <c r="A5" s="7"/>
      <c r="B5" s="58" t="s">
        <v>226</v>
      </c>
      <c r="C5" s="9"/>
      <c r="D5" s="9"/>
      <c r="E5" s="9"/>
      <c r="F5" s="9"/>
      <c r="G5" s="9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7.75" customHeight="1" x14ac:dyDescent="0.25">
      <c r="A7" s="2"/>
      <c r="B7" s="10" t="s">
        <v>1</v>
      </c>
      <c r="C7" s="11" t="str">
        <f>C3</f>
        <v xml:space="preserve">Tempo </v>
      </c>
      <c r="D7" s="10"/>
      <c r="E7" s="10"/>
      <c r="F7" s="10"/>
      <c r="G7" s="10"/>
      <c r="H7" s="2"/>
      <c r="I7" s="10"/>
      <c r="J7" s="10"/>
      <c r="K7" s="10"/>
      <c r="L7" s="10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x14ac:dyDescent="0.25">
      <c r="A8" s="2"/>
      <c r="B8" s="11" t="str">
        <f>Projetos!B3</f>
        <v>Proj01</v>
      </c>
      <c r="C8" s="63">
        <v>6</v>
      </c>
      <c r="D8" s="2"/>
      <c r="E8" s="10"/>
      <c r="F8" s="10"/>
      <c r="G8" s="10"/>
      <c r="H8" s="2"/>
      <c r="I8" s="10"/>
      <c r="J8" s="13"/>
      <c r="K8" s="10"/>
      <c r="L8" s="10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 x14ac:dyDescent="0.25">
      <c r="A9" s="2"/>
      <c r="B9" s="11" t="str">
        <f>Projetos!B4</f>
        <v>Proj02</v>
      </c>
      <c r="C9" s="63">
        <v>9</v>
      </c>
      <c r="D9" s="2"/>
      <c r="E9" s="10"/>
      <c r="F9" s="10"/>
      <c r="G9" s="10"/>
      <c r="H9" s="2"/>
      <c r="I9" s="10"/>
      <c r="J9" s="13"/>
      <c r="K9" s="10"/>
      <c r="L9" s="10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 x14ac:dyDescent="0.25">
      <c r="A10" s="2"/>
      <c r="B10" s="11" t="str">
        <f>Projetos!B5</f>
        <v>Proj03</v>
      </c>
      <c r="C10" s="63">
        <v>8</v>
      </c>
      <c r="D10" s="2"/>
      <c r="E10" s="10"/>
      <c r="F10" s="10"/>
      <c r="G10" s="10"/>
      <c r="H10" s="2"/>
      <c r="I10" s="10"/>
      <c r="J10" s="13"/>
      <c r="K10" s="10"/>
      <c r="L10" s="10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 x14ac:dyDescent="0.25">
      <c r="A11" s="2"/>
      <c r="B11" s="11" t="str">
        <f>Projetos!B6</f>
        <v>Proj04</v>
      </c>
      <c r="C11" s="63">
        <v>7</v>
      </c>
      <c r="D11" s="2"/>
      <c r="E11" s="10"/>
      <c r="F11" s="10"/>
      <c r="G11" s="10"/>
      <c r="H11" s="2"/>
      <c r="I11" s="10"/>
      <c r="J11" s="13"/>
      <c r="K11" s="10"/>
      <c r="L11" s="10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 x14ac:dyDescent="0.25">
      <c r="A12" s="2"/>
      <c r="B12" s="11" t="str">
        <f>Projetos!B7</f>
        <v>Proj05</v>
      </c>
      <c r="C12" s="63">
        <v>1</v>
      </c>
      <c r="D12" s="2"/>
      <c r="E12" s="10"/>
      <c r="F12" s="10"/>
      <c r="G12" s="10"/>
      <c r="H12" s="2"/>
      <c r="I12" s="10"/>
      <c r="J12" s="13"/>
      <c r="K12" s="10"/>
      <c r="L12" s="10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 x14ac:dyDescent="0.25">
      <c r="A13" s="2"/>
      <c r="B13" s="11" t="str">
        <f>Projetos!B8</f>
        <v>Proj06</v>
      </c>
      <c r="C13" s="63">
        <v>8</v>
      </c>
      <c r="D13" s="2"/>
      <c r="E13" s="10"/>
      <c r="F13" s="10"/>
      <c r="G13" s="10"/>
      <c r="H13" s="2"/>
      <c r="I13" s="10"/>
      <c r="J13" s="13"/>
      <c r="K13" s="10"/>
      <c r="L13" s="10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 x14ac:dyDescent="0.25">
      <c r="A14" s="2"/>
      <c r="B14" s="11" t="str">
        <f>Projetos!B9</f>
        <v>Proj07</v>
      </c>
      <c r="C14" s="63">
        <v>6</v>
      </c>
      <c r="D14" s="2"/>
      <c r="E14" s="10"/>
      <c r="F14" s="10"/>
      <c r="G14" s="10"/>
      <c r="H14" s="2"/>
      <c r="I14" s="10"/>
      <c r="J14" s="13"/>
      <c r="K14" s="10"/>
      <c r="L14" s="10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x14ac:dyDescent="0.25">
      <c r="A15" s="2"/>
      <c r="B15" s="11" t="str">
        <f>Projetos!B10</f>
        <v>Proj08</v>
      </c>
      <c r="C15" s="63">
        <v>6</v>
      </c>
      <c r="D15" s="2"/>
      <c r="E15" s="10"/>
      <c r="F15" s="10"/>
      <c r="G15" s="10"/>
      <c r="H15" s="2"/>
      <c r="I15" s="10"/>
      <c r="J15" s="13"/>
      <c r="K15" s="10"/>
      <c r="L15" s="10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x14ac:dyDescent="0.25">
      <c r="A16" s="2"/>
      <c r="B16" s="11" t="str">
        <f>Projetos!B11</f>
        <v>Proj09</v>
      </c>
      <c r="C16" s="63">
        <v>3</v>
      </c>
      <c r="D16" s="10"/>
      <c r="E16" s="10"/>
      <c r="F16" s="10"/>
      <c r="G16" s="10"/>
      <c r="H16" s="2"/>
      <c r="I16" s="10"/>
      <c r="J16" s="13"/>
      <c r="K16" s="10"/>
      <c r="L16" s="10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x14ac:dyDescent="0.25">
      <c r="A17" s="2"/>
      <c r="B17" s="11" t="str">
        <f>Projetos!B12</f>
        <v>Proj10</v>
      </c>
      <c r="C17" s="63">
        <v>2</v>
      </c>
      <c r="D17" s="10"/>
      <c r="E17" s="10"/>
      <c r="F17" s="10"/>
      <c r="G17" s="10"/>
      <c r="H17" s="2"/>
      <c r="I17" s="10"/>
      <c r="J17" s="13"/>
      <c r="K17" s="10"/>
      <c r="L17" s="10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x14ac:dyDescent="0.25">
      <c r="A18" s="2"/>
      <c r="B18" s="11" t="str">
        <f>Projetos!B13</f>
        <v>Proj11</v>
      </c>
      <c r="C18" s="63">
        <v>5</v>
      </c>
      <c r="H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 x14ac:dyDescent="0.25">
      <c r="A19" s="2"/>
      <c r="B19" s="11" t="str">
        <f>Projetos!B14</f>
        <v>Proj12</v>
      </c>
      <c r="C19" s="63">
        <v>8</v>
      </c>
      <c r="D19" s="10"/>
      <c r="E19" s="10"/>
      <c r="F19" s="10"/>
      <c r="G19" s="10"/>
      <c r="H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 x14ac:dyDescent="0.25">
      <c r="A20" s="2"/>
      <c r="B20" s="11" t="str">
        <f>Projetos!B15</f>
        <v>Proj13</v>
      </c>
      <c r="C20" s="63">
        <v>4</v>
      </c>
      <c r="D20" s="14"/>
      <c r="E20" s="14"/>
      <c r="F20" s="14"/>
      <c r="G20" s="14"/>
      <c r="H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 x14ac:dyDescent="0.25">
      <c r="A21" s="2"/>
      <c r="B21" s="11" t="str">
        <f>Projetos!B16</f>
        <v>Proj14</v>
      </c>
      <c r="C21" s="63">
        <v>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 x14ac:dyDescent="0.25">
      <c r="A22" s="2"/>
      <c r="B22" s="11" t="str">
        <f>Projetos!B17</f>
        <v>Proj15</v>
      </c>
      <c r="C22" s="63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 x14ac:dyDescent="0.25">
      <c r="A23" s="2"/>
      <c r="B23" s="11" t="str">
        <f>Projetos!B18</f>
        <v>Proj16</v>
      </c>
      <c r="C23" s="63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 x14ac:dyDescent="0.25">
      <c r="A24" s="2"/>
      <c r="B24" s="11" t="str">
        <f>Projetos!B19</f>
        <v>Proj17</v>
      </c>
      <c r="C24" s="63">
        <v>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 x14ac:dyDescent="0.25">
      <c r="A25" s="2"/>
      <c r="B25" s="11" t="str">
        <f>Projetos!B20</f>
        <v>Proj18</v>
      </c>
      <c r="C25" s="63">
        <v>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1" t="str">
        <f>Projetos!B21</f>
        <v>Proj19</v>
      </c>
      <c r="C26" s="64">
        <v>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 x14ac:dyDescent="0.25">
      <c r="A27" s="2"/>
      <c r="B27" s="62" t="str">
        <f>Projetos!B22</f>
        <v>Proj20</v>
      </c>
      <c r="C27" s="65">
        <v>8</v>
      </c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 x14ac:dyDescent="0.25">
      <c r="A28" s="2"/>
      <c r="B28" s="59"/>
      <c r="C28" s="59"/>
      <c r="D28" s="5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 x14ac:dyDescent="0.25">
      <c r="A29" s="2"/>
      <c r="C29" s="101" t="s">
        <v>227</v>
      </c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 x14ac:dyDescent="0.25">
      <c r="A30" s="2"/>
      <c r="B30" s="61"/>
      <c r="C30" s="101"/>
      <c r="D30" s="5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2.25" customHeight="1" x14ac:dyDescent="0.25">
      <c r="A31" s="2"/>
      <c r="B31" s="59"/>
      <c r="C31" s="10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 x14ac:dyDescent="0.25">
      <c r="A32" s="2"/>
      <c r="B32" s="59"/>
      <c r="C32" s="59"/>
      <c r="D32" s="5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 x14ac:dyDescent="0.25">
      <c r="A33" s="2"/>
      <c r="B33" s="59"/>
      <c r="C33" s="59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">
    <mergeCell ref="C29:C31"/>
    <mergeCell ref="F3:I3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showGridLines="0" showRowColHeaders="0" workbookViewId="0">
      <selection activeCell="C9" sqref="C9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7.710937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105"/>
      <c r="C1" s="106"/>
      <c r="D1" s="2"/>
      <c r="E1" s="2"/>
      <c r="F1" s="2"/>
      <c r="G1" s="2"/>
      <c r="H1" s="2"/>
      <c r="I1" s="5"/>
      <c r="J1" s="107"/>
      <c r="K1" s="10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224</v>
      </c>
      <c r="E2" s="36" t="s">
        <v>234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25.5" customHeight="1" x14ac:dyDescent="0.3">
      <c r="A3" s="3"/>
      <c r="B3" s="56" t="str">
        <f>Critérios!B4</f>
        <v>Crit02</v>
      </c>
      <c r="C3" s="11" t="str">
        <f>Critérios!F4</f>
        <v xml:space="preserve">Marketing interno </v>
      </c>
      <c r="D3" s="57" t="str">
        <f>Critérios!I4</f>
        <v>muito esforço</v>
      </c>
      <c r="E3" s="57" t="str">
        <f>Critérios!J4</f>
        <v>pouco esforço</v>
      </c>
      <c r="F3" s="108" t="str">
        <f>Critérios!K4</f>
        <v>inversamente proporcional, ou seja, quanto menos o critério é atendido, maior o valor (10)</v>
      </c>
      <c r="G3" s="108"/>
      <c r="H3" s="108"/>
      <c r="I3" s="108"/>
      <c r="J3" s="108"/>
      <c r="K3" s="10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3">
      <c r="A4" s="3"/>
      <c r="B4" s="66"/>
      <c r="C4" s="2"/>
      <c r="D4" s="67"/>
      <c r="E4" s="67"/>
      <c r="F4" s="68"/>
      <c r="G4" s="69"/>
      <c r="H4" s="69"/>
      <c r="I4" s="6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13.5" customHeight="1" x14ac:dyDescent="0.25">
      <c r="A5" s="7"/>
      <c r="B5" s="58" t="s">
        <v>226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customHeight="1" x14ac:dyDescent="0.25">
      <c r="A7" s="2"/>
      <c r="B7" s="10" t="s">
        <v>1</v>
      </c>
      <c r="C7" s="11" t="str">
        <f>C3</f>
        <v xml:space="preserve">Marketing interno 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>
        <v>6</v>
      </c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>
        <v>9</v>
      </c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>
        <v>8</v>
      </c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>
        <v>7</v>
      </c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>
        <v>1</v>
      </c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>
        <v>8</v>
      </c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>
        <v>6</v>
      </c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>
        <v>6</v>
      </c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>
        <v>3</v>
      </c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>
        <v>5</v>
      </c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>
        <v>9</v>
      </c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>
        <v>8</v>
      </c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>
        <v>5</v>
      </c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>
        <v>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>
        <v>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>
        <v>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>
        <v>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59"/>
      <c r="B29" s="60"/>
      <c r="C29" s="101" t="s">
        <v>227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59"/>
      <c r="B30" s="61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59"/>
      <c r="B31" s="59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59"/>
      <c r="B32" s="59"/>
      <c r="C32" s="5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59"/>
      <c r="B33" s="59"/>
      <c r="C33" s="5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1:C1"/>
    <mergeCell ref="J1:K1"/>
    <mergeCell ref="C29:C31"/>
    <mergeCell ref="F3:K3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Z998"/>
  <sheetViews>
    <sheetView showGridLines="0" showRowColHeaders="0" workbookViewId="0">
      <selection activeCell="E2" sqref="E2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7.710937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2" spans="1:26" ht="13.5" customHeight="1" x14ac:dyDescent="0.25">
      <c r="A2" s="2"/>
      <c r="B2" s="36"/>
      <c r="C2" s="36"/>
      <c r="D2" s="36" t="s">
        <v>224</v>
      </c>
      <c r="E2" s="36" t="s">
        <v>234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x14ac:dyDescent="0.3">
      <c r="A3" s="3"/>
      <c r="B3" s="56" t="str">
        <f>Critérios!B5</f>
        <v>Crit03</v>
      </c>
      <c r="C3" s="70" t="str">
        <f>Critérios!F5</f>
        <v xml:space="preserve">Clareza dos objetivos do projeto/ação </v>
      </c>
      <c r="D3" s="57" t="str">
        <f>Critérios!I5</f>
        <v>pouca clareza</v>
      </c>
      <c r="E3" s="57" t="str">
        <f>Critérios!J5</f>
        <v>muita clareza</v>
      </c>
      <c r="F3" s="102" t="str">
        <f>Critérios!K5</f>
        <v>diretamente proporcional, ou seja, quanto mais o critério é atendido, maior o valor (10)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226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0" t="s">
        <v>1</v>
      </c>
      <c r="C7" s="70" t="str">
        <f>C3</f>
        <v xml:space="preserve">Clareza dos objetivos do projeto/ação 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>
        <v>6</v>
      </c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>
        <v>9</v>
      </c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>
        <v>8</v>
      </c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>
        <v>7</v>
      </c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>
        <v>1</v>
      </c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>
        <v>8</v>
      </c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>
        <v>6</v>
      </c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>
        <v>6</v>
      </c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>
        <v>3</v>
      </c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>
        <v>2</v>
      </c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>
        <v>5</v>
      </c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>
        <v>6</v>
      </c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>
        <v>9</v>
      </c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>
        <v>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>
        <v>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998"/>
  <sheetViews>
    <sheetView showGridLines="0" showRowColHeaders="0" workbookViewId="0">
      <selection activeCell="E2" sqref="E2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3.570312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224</v>
      </c>
      <c r="E2" s="36" t="s">
        <v>234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customHeight="1" x14ac:dyDescent="0.3">
      <c r="A3" s="3"/>
      <c r="B3" s="56" t="str">
        <f>Critérios!B6</f>
        <v>Crit04</v>
      </c>
      <c r="C3" s="70" t="str">
        <f>Critérios!F6</f>
        <v xml:space="preserve">Dependência </v>
      </c>
      <c r="D3" s="57" t="str">
        <f>Critérios!I6</f>
        <v>muita dependência</v>
      </c>
      <c r="E3" s="57" t="str">
        <f>Critérios!J6</f>
        <v>pouca dependência</v>
      </c>
      <c r="F3" s="102" t="str">
        <f>Critérios!K6</f>
        <v>inversamente proporcional, ou seja, quanto menos o critério é atendido, maior o valor (10)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226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 x14ac:dyDescent="0.25">
      <c r="A7" s="2"/>
      <c r="B7" s="10" t="s">
        <v>1</v>
      </c>
      <c r="C7" s="11" t="str">
        <f>C3</f>
        <v xml:space="preserve">Dependência 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>
        <v>6</v>
      </c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>
        <v>9</v>
      </c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>
        <v>10</v>
      </c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>
        <v>7</v>
      </c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>
        <v>1</v>
      </c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>
        <v>8</v>
      </c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>
        <v>6</v>
      </c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>
        <v>5</v>
      </c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>
        <v>3</v>
      </c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>
        <v>6</v>
      </c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>
        <v>9</v>
      </c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>
        <v>5</v>
      </c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>
        <v>2</v>
      </c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>
        <v>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>
        <v>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>
        <v>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998"/>
  <sheetViews>
    <sheetView showGridLines="0" showRowColHeaders="0" workbookViewId="0">
      <selection activeCell="E2" sqref="E2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2.4257812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224</v>
      </c>
      <c r="E2" s="36" t="s">
        <v>234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customHeight="1" x14ac:dyDescent="0.3">
      <c r="A3" s="3"/>
      <c r="B3" s="56" t="str">
        <f>Critérios!B7</f>
        <v>Crit05</v>
      </c>
      <c r="C3" s="70" t="str">
        <f>Critérios!F7</f>
        <v xml:space="preserve">Importância do projeto/ação </v>
      </c>
      <c r="D3" s="57" t="str">
        <f>Critérios!I7</f>
        <v>pouco importante</v>
      </c>
      <c r="E3" s="57" t="str">
        <f>Critérios!J7</f>
        <v>muito importante</v>
      </c>
      <c r="F3" s="102" t="str">
        <f>Critérios!K7</f>
        <v>diretamente proporcional, ou seja, quanto mais o critério é atendido, maior o valor (10)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226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0" t="s">
        <v>1</v>
      </c>
      <c r="C7" s="70" t="str">
        <f>C3</f>
        <v xml:space="preserve">Importância do projeto/ação 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>
        <v>6</v>
      </c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>
        <v>9</v>
      </c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>
        <v>10</v>
      </c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>
        <v>7</v>
      </c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>
        <v>1</v>
      </c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>
        <v>8</v>
      </c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>
        <v>6</v>
      </c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>
        <v>6</v>
      </c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>
        <v>3</v>
      </c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>
        <v>2</v>
      </c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>
        <v>5</v>
      </c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>
        <v>6</v>
      </c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>
        <v>9</v>
      </c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>
        <v>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>
        <v>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998"/>
  <sheetViews>
    <sheetView showGridLines="0" showRowColHeaders="0" workbookViewId="0">
      <selection activeCell="H15" sqref="H15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22.42578125" customWidth="1"/>
    <col min="4" max="5" width="20.7109375" customWidth="1"/>
    <col min="6" max="8" width="10.5703125" customWidth="1"/>
    <col min="9" max="9" width="8.85546875" customWidth="1"/>
    <col min="10" max="10" width="21.5703125" customWidth="1"/>
    <col min="11" max="11" width="13.42578125" customWidth="1"/>
    <col min="12" max="12" width="14.85546875" customWidth="1"/>
    <col min="13" max="13" width="14.140625" customWidth="1"/>
    <col min="14" max="14" width="13.85546875" customWidth="1"/>
    <col min="15" max="15" width="8.85546875" customWidth="1"/>
    <col min="16" max="16" width="14.85546875" customWidth="1"/>
    <col min="17" max="26" width="8.85546875" customWidth="1"/>
  </cols>
  <sheetData>
    <row r="1" spans="1:26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36"/>
      <c r="C2" s="36"/>
      <c r="D2" s="36" t="s">
        <v>224</v>
      </c>
      <c r="E2" s="36" t="s">
        <v>234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30.75" customHeight="1" x14ac:dyDescent="0.3">
      <c r="A3" s="3"/>
      <c r="B3" s="56" t="str">
        <f>Critérios!B8</f>
        <v>Crit06</v>
      </c>
      <c r="C3" s="70" t="str">
        <f>Critérios!F8</f>
        <v xml:space="preserve">Retorno sobre o investimento - ROI </v>
      </c>
      <c r="D3" s="57" t="str">
        <f>Critérios!I8</f>
        <v>baixo retorno</v>
      </c>
      <c r="E3" s="57" t="str">
        <f>Critérios!J8</f>
        <v>retorno elevado</v>
      </c>
      <c r="F3" s="102" t="str">
        <f>Critérios!K8</f>
        <v>diretamente proporcional, ou seja, quanto mais o critério é atendido, maior o valor (10)</v>
      </c>
      <c r="G3" s="103"/>
      <c r="H3" s="103"/>
      <c r="I3" s="103"/>
      <c r="J3" s="103"/>
      <c r="K3" s="10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58" t="s">
        <v>226</v>
      </c>
      <c r="C5" s="9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5">
      <c r="A7" s="2"/>
      <c r="B7" s="10" t="s">
        <v>1</v>
      </c>
      <c r="C7" s="70" t="str">
        <f>C3</f>
        <v xml:space="preserve">Retorno sobre o investimento - ROI </v>
      </c>
      <c r="D7" s="10"/>
      <c r="E7" s="10"/>
      <c r="F7" s="10"/>
      <c r="G7" s="10"/>
      <c r="H7" s="10"/>
      <c r="I7" s="2"/>
      <c r="J7" s="10"/>
      <c r="K7" s="10"/>
      <c r="L7" s="10"/>
      <c r="M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11" t="str">
        <f>Projetos!B3</f>
        <v>Proj01</v>
      </c>
      <c r="C8" s="63">
        <v>6</v>
      </c>
      <c r="D8" s="10"/>
      <c r="E8" s="2"/>
      <c r="F8" s="10"/>
      <c r="G8" s="10"/>
      <c r="H8" s="10"/>
      <c r="I8" s="2"/>
      <c r="J8" s="10"/>
      <c r="K8" s="13"/>
      <c r="L8" s="10"/>
      <c r="M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2"/>
      <c r="B9" s="11" t="str">
        <f>Projetos!B4</f>
        <v>Proj02</v>
      </c>
      <c r="C9" s="63">
        <v>9</v>
      </c>
      <c r="D9" s="10"/>
      <c r="E9" s="2"/>
      <c r="F9" s="10"/>
      <c r="G9" s="10"/>
      <c r="H9" s="10"/>
      <c r="I9" s="2"/>
      <c r="J9" s="10"/>
      <c r="K9" s="13"/>
      <c r="L9" s="10"/>
      <c r="M9" s="1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 t="str">
        <f>Projetos!B5</f>
        <v>Proj03</v>
      </c>
      <c r="C10" s="63">
        <v>10</v>
      </c>
      <c r="D10" s="10"/>
      <c r="E10" s="2"/>
      <c r="F10" s="10"/>
      <c r="G10" s="10"/>
      <c r="H10" s="10"/>
      <c r="I10" s="2"/>
      <c r="J10" s="10"/>
      <c r="K10" s="13"/>
      <c r="L10" s="10"/>
      <c r="M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 t="str">
        <f>Projetos!B6</f>
        <v>Proj04</v>
      </c>
      <c r="C11" s="63">
        <v>7</v>
      </c>
      <c r="D11" s="10"/>
      <c r="E11" s="2"/>
      <c r="F11" s="10"/>
      <c r="G11" s="10"/>
      <c r="H11" s="10"/>
      <c r="I11" s="2"/>
      <c r="J11" s="10"/>
      <c r="K11" s="13"/>
      <c r="L11" s="10"/>
      <c r="M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 t="str">
        <f>Projetos!B7</f>
        <v>Proj05</v>
      </c>
      <c r="C12" s="63">
        <v>1</v>
      </c>
      <c r="D12" s="10"/>
      <c r="E12" s="2"/>
      <c r="F12" s="10"/>
      <c r="G12" s="10"/>
      <c r="H12" s="10"/>
      <c r="I12" s="2"/>
      <c r="J12" s="10"/>
      <c r="K12" s="13"/>
      <c r="L12" s="10"/>
      <c r="M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"/>
      <c r="B13" s="11" t="str">
        <f>Projetos!B8</f>
        <v>Proj06</v>
      </c>
      <c r="C13" s="63">
        <v>8</v>
      </c>
      <c r="D13" s="10"/>
      <c r="E13" s="2"/>
      <c r="F13" s="10"/>
      <c r="G13" s="10"/>
      <c r="H13" s="10"/>
      <c r="I13" s="2"/>
      <c r="J13" s="10"/>
      <c r="K13" s="13"/>
      <c r="L13" s="10"/>
      <c r="M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11" t="str">
        <f>Projetos!B9</f>
        <v>Proj07</v>
      </c>
      <c r="C14" s="63">
        <v>6</v>
      </c>
      <c r="D14" s="10"/>
      <c r="E14" s="2"/>
      <c r="F14" s="10"/>
      <c r="G14" s="10"/>
      <c r="H14" s="10"/>
      <c r="I14" s="2"/>
      <c r="J14" s="10"/>
      <c r="K14" s="13"/>
      <c r="L14" s="10"/>
      <c r="M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11" t="str">
        <f>Projetos!B10</f>
        <v>Proj08</v>
      </c>
      <c r="C15" s="63">
        <v>3</v>
      </c>
      <c r="D15" s="10"/>
      <c r="E15" s="2"/>
      <c r="F15" s="10"/>
      <c r="G15" s="10"/>
      <c r="H15" s="10"/>
      <c r="I15" s="2"/>
      <c r="J15" s="10"/>
      <c r="K15" s="13"/>
      <c r="L15" s="10"/>
      <c r="M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11" t="str">
        <f>Projetos!B11</f>
        <v>Proj09</v>
      </c>
      <c r="C16" s="63">
        <v>5</v>
      </c>
      <c r="D16" s="10"/>
      <c r="E16" s="10"/>
      <c r="F16" s="10"/>
      <c r="G16" s="10"/>
      <c r="H16" s="10"/>
      <c r="I16" s="2"/>
      <c r="J16" s="10"/>
      <c r="K16" s="13"/>
      <c r="L16" s="10"/>
      <c r="M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11" t="str">
        <f>Projetos!B12</f>
        <v>Proj10</v>
      </c>
      <c r="C17" s="63">
        <v>6</v>
      </c>
      <c r="D17" s="10"/>
      <c r="E17" s="10"/>
      <c r="F17" s="10"/>
      <c r="G17" s="10"/>
      <c r="H17" s="10"/>
      <c r="I17" s="2"/>
      <c r="J17" s="10"/>
      <c r="K17" s="13"/>
      <c r="L17" s="10"/>
      <c r="M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11" t="str">
        <f>Projetos!B13</f>
        <v>Proj11</v>
      </c>
      <c r="C18" s="63">
        <v>9</v>
      </c>
      <c r="I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11" t="str">
        <f>Projetos!B14</f>
        <v>Proj12</v>
      </c>
      <c r="C19" s="63">
        <v>8</v>
      </c>
      <c r="D19" s="10"/>
      <c r="E19" s="10"/>
      <c r="F19" s="10"/>
      <c r="G19" s="10"/>
      <c r="H19" s="10"/>
      <c r="I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11" t="str">
        <f>Projetos!B15</f>
        <v>Proj13</v>
      </c>
      <c r="C20" s="63">
        <v>4</v>
      </c>
      <c r="D20" s="14"/>
      <c r="E20" s="14"/>
      <c r="F20" s="14"/>
      <c r="G20" s="14"/>
      <c r="H20" s="14"/>
      <c r="I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11" t="str">
        <f>Projetos!B16</f>
        <v>Proj14</v>
      </c>
      <c r="C21" s="63">
        <v>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11" t="str">
        <f>Projetos!B17</f>
        <v>Proj15</v>
      </c>
      <c r="C22" s="63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11" t="str">
        <f>Projetos!B18</f>
        <v>Proj16</v>
      </c>
      <c r="C23" s="63">
        <v>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11" t="str">
        <f>Projetos!B19</f>
        <v>Proj17</v>
      </c>
      <c r="C24" s="63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11" t="str">
        <f>Projetos!B20</f>
        <v>Proj18</v>
      </c>
      <c r="C25" s="63">
        <v>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11" t="str">
        <f>Projetos!B21</f>
        <v>Proj19</v>
      </c>
      <c r="C26" s="63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11" t="str">
        <f>Projetos!B22</f>
        <v>Proj20</v>
      </c>
      <c r="C27" s="63">
        <v>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101" t="s">
        <v>227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10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10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">
    <mergeCell ref="F3:K3"/>
    <mergeCell ref="C29:C31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H982"/>
  <sheetViews>
    <sheetView showGridLines="0" showRowColHeaders="0" topLeftCell="A232" workbookViewId="0">
      <selection activeCell="M13" sqref="M13"/>
    </sheetView>
  </sheetViews>
  <sheetFormatPr defaultColWidth="14.42578125" defaultRowHeight="15" customHeight="1" x14ac:dyDescent="0.25"/>
  <cols>
    <col min="1" max="1" width="8.85546875" customWidth="1"/>
    <col min="2" max="2" width="17" customWidth="1"/>
    <col min="3" max="3" width="8.7109375" customWidth="1"/>
    <col min="4" max="4" width="9.85546875" customWidth="1"/>
    <col min="5" max="5" width="8.7109375" customWidth="1"/>
    <col min="6" max="6" width="11" customWidth="1"/>
    <col min="7" max="22" width="8.7109375" customWidth="1"/>
    <col min="23" max="34" width="8.85546875" customWidth="1"/>
  </cols>
  <sheetData>
    <row r="1" spans="1:34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5" customHeight="1" x14ac:dyDescent="0.3">
      <c r="A2" s="3"/>
      <c r="B2" s="4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3.5" customHeight="1" x14ac:dyDescent="0.25">
      <c r="A3" s="2"/>
      <c r="B3" s="105"/>
      <c r="C3" s="106"/>
      <c r="D3" s="106"/>
      <c r="E3" s="106"/>
      <c r="F3" s="2"/>
      <c r="G3" s="2"/>
      <c r="H3" s="2"/>
      <c r="I3" s="2"/>
      <c r="J3" s="2"/>
      <c r="K3" s="5"/>
      <c r="L3" s="107"/>
      <c r="M3" s="10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3.5" customHeight="1" x14ac:dyDescent="0.25">
      <c r="A5" s="7"/>
      <c r="B5" s="8" t="s">
        <v>0</v>
      </c>
      <c r="C5" s="9"/>
      <c r="D5" s="9"/>
      <c r="E5" s="9"/>
      <c r="F5" s="9"/>
      <c r="G5" s="9"/>
      <c r="H5" s="9"/>
      <c r="I5" s="9"/>
      <c r="J5" s="9"/>
      <c r="K5" s="9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3.5" customHeight="1" x14ac:dyDescent="0.25">
      <c r="A7" s="2"/>
      <c r="B7" s="10"/>
      <c r="C7" s="11" t="s">
        <v>235</v>
      </c>
      <c r="D7" s="11" t="s">
        <v>236</v>
      </c>
      <c r="E7" s="11" t="s">
        <v>237</v>
      </c>
      <c r="F7" s="11" t="s">
        <v>238</v>
      </c>
      <c r="G7" s="11" t="s">
        <v>239</v>
      </c>
      <c r="H7" s="11" t="s">
        <v>240</v>
      </c>
      <c r="I7" s="10"/>
      <c r="J7" s="10"/>
      <c r="K7" s="2"/>
      <c r="L7" s="10"/>
      <c r="M7" s="10"/>
      <c r="N7" s="10"/>
      <c r="O7" s="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3.5" customHeight="1" x14ac:dyDescent="0.25">
      <c r="A8" s="2"/>
      <c r="B8" s="11" t="str">
        <f>Projetos!B3</f>
        <v>Proj01</v>
      </c>
      <c r="C8" s="12">
        <f>Aval.Crit1!C8</f>
        <v>6</v>
      </c>
      <c r="D8" s="12">
        <f>Aval.Crit2!C8</f>
        <v>6</v>
      </c>
      <c r="E8" s="12">
        <f>Aval.Crit3!C8</f>
        <v>6</v>
      </c>
      <c r="F8" s="12">
        <f>Aval.Crit4!C8</f>
        <v>6</v>
      </c>
      <c r="G8" s="12">
        <f>Aval.Crit5!C8</f>
        <v>6</v>
      </c>
      <c r="H8" s="12">
        <f>Aval.Crit6!C8</f>
        <v>6</v>
      </c>
      <c r="I8" s="10"/>
      <c r="J8" s="10"/>
      <c r="K8" s="2"/>
      <c r="L8" s="10"/>
      <c r="M8" s="13"/>
      <c r="N8" s="10"/>
      <c r="O8" s="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5" customHeight="1" x14ac:dyDescent="0.25">
      <c r="A9" s="2"/>
      <c r="B9" s="11" t="str">
        <f>Projetos!B4</f>
        <v>Proj02</v>
      </c>
      <c r="C9" s="12">
        <f>Aval.Crit1!C9</f>
        <v>9</v>
      </c>
      <c r="D9" s="12">
        <f>Aval.Crit2!C9</f>
        <v>9</v>
      </c>
      <c r="E9" s="12">
        <f>Aval.Crit3!C9</f>
        <v>9</v>
      </c>
      <c r="F9" s="12">
        <f>Aval.Crit4!C9</f>
        <v>9</v>
      </c>
      <c r="G9" s="12">
        <f>Aval.Crit5!C9</f>
        <v>9</v>
      </c>
      <c r="H9" s="12">
        <f>Aval.Crit6!C9</f>
        <v>9</v>
      </c>
      <c r="I9" s="10"/>
      <c r="J9" s="10"/>
      <c r="K9" s="2"/>
      <c r="L9" s="10"/>
      <c r="M9" s="13"/>
      <c r="N9" s="10"/>
      <c r="O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3.5" customHeight="1" x14ac:dyDescent="0.25">
      <c r="A10" s="2"/>
      <c r="B10" s="11" t="str">
        <f>Projetos!B5</f>
        <v>Proj03</v>
      </c>
      <c r="C10" s="12">
        <f>Aval.Crit1!C10</f>
        <v>8</v>
      </c>
      <c r="D10" s="12">
        <f>Aval.Crit2!C10</f>
        <v>8</v>
      </c>
      <c r="E10" s="12">
        <f>Aval.Crit3!C10</f>
        <v>8</v>
      </c>
      <c r="F10" s="12">
        <f>Aval.Crit4!C10</f>
        <v>10</v>
      </c>
      <c r="G10" s="12">
        <f>Aval.Crit5!C10</f>
        <v>10</v>
      </c>
      <c r="H10" s="12">
        <f>Aval.Crit6!C10</f>
        <v>10</v>
      </c>
      <c r="I10" s="10"/>
      <c r="J10" s="10"/>
      <c r="K10" s="2"/>
      <c r="L10" s="10"/>
      <c r="M10" s="13"/>
      <c r="N10" s="10"/>
      <c r="O10" s="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3.5" customHeight="1" x14ac:dyDescent="0.25">
      <c r="A11" s="2"/>
      <c r="B11" s="11" t="str">
        <f>Projetos!B6</f>
        <v>Proj04</v>
      </c>
      <c r="C11" s="12">
        <f>Aval.Crit1!C11</f>
        <v>7</v>
      </c>
      <c r="D11" s="12">
        <f>Aval.Crit2!C11</f>
        <v>7</v>
      </c>
      <c r="E11" s="12">
        <f>Aval.Crit3!C11</f>
        <v>7</v>
      </c>
      <c r="F11" s="12">
        <f>Aval.Crit4!C11</f>
        <v>7</v>
      </c>
      <c r="G11" s="12">
        <f>Aval.Crit5!C11</f>
        <v>7</v>
      </c>
      <c r="H11" s="12">
        <f>Aval.Crit6!C11</f>
        <v>7</v>
      </c>
      <c r="I11" s="10"/>
      <c r="J11" s="10"/>
      <c r="K11" s="2"/>
      <c r="L11" s="10"/>
      <c r="M11" s="13"/>
      <c r="N11" s="10"/>
      <c r="O11" s="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3.5" customHeight="1" x14ac:dyDescent="0.25">
      <c r="A12" s="2"/>
      <c r="B12" s="11" t="str">
        <f>Projetos!B7</f>
        <v>Proj05</v>
      </c>
      <c r="C12" s="12">
        <f>Aval.Crit1!C12</f>
        <v>1</v>
      </c>
      <c r="D12" s="12">
        <f>Aval.Crit2!C12</f>
        <v>1</v>
      </c>
      <c r="E12" s="12">
        <f>Aval.Crit3!C12</f>
        <v>1</v>
      </c>
      <c r="F12" s="12">
        <f>Aval.Crit4!C12</f>
        <v>1</v>
      </c>
      <c r="G12" s="12">
        <f>Aval.Crit5!C12</f>
        <v>1</v>
      </c>
      <c r="H12" s="12">
        <f>Aval.Crit6!C12</f>
        <v>1</v>
      </c>
      <c r="I12" s="10"/>
      <c r="J12" s="10"/>
      <c r="K12" s="2"/>
      <c r="L12" s="10"/>
      <c r="M12" s="13"/>
      <c r="N12" s="10"/>
      <c r="O12" s="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3.5" customHeight="1" x14ac:dyDescent="0.25">
      <c r="A13" s="2"/>
      <c r="B13" s="11" t="str">
        <f>Projetos!B8</f>
        <v>Proj06</v>
      </c>
      <c r="C13" s="12">
        <f>Aval.Crit1!C13</f>
        <v>8</v>
      </c>
      <c r="D13" s="12">
        <f>Aval.Crit2!C13</f>
        <v>8</v>
      </c>
      <c r="E13" s="12">
        <f>Aval.Crit3!C13</f>
        <v>8</v>
      </c>
      <c r="F13" s="12">
        <f>Aval.Crit4!C13</f>
        <v>8</v>
      </c>
      <c r="G13" s="12">
        <f>Aval.Crit5!C13</f>
        <v>8</v>
      </c>
      <c r="H13" s="12">
        <f>Aval.Crit6!C13</f>
        <v>8</v>
      </c>
      <c r="I13" s="10"/>
      <c r="J13" s="10"/>
      <c r="K13" s="2"/>
      <c r="L13" s="10"/>
      <c r="M13" s="13"/>
      <c r="N13" s="10"/>
      <c r="O13" s="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3.5" customHeight="1" x14ac:dyDescent="0.25">
      <c r="A14" s="2"/>
      <c r="B14" s="11" t="str">
        <f>Projetos!B9</f>
        <v>Proj07</v>
      </c>
      <c r="C14" s="12">
        <f>Aval.Crit1!C14</f>
        <v>6</v>
      </c>
      <c r="D14" s="12">
        <f>Aval.Crit2!C14</f>
        <v>6</v>
      </c>
      <c r="E14" s="12">
        <f>Aval.Crit3!C14</f>
        <v>6</v>
      </c>
      <c r="F14" s="12">
        <f>Aval.Crit4!C14</f>
        <v>6</v>
      </c>
      <c r="G14" s="12">
        <f>Aval.Crit5!C14</f>
        <v>6</v>
      </c>
      <c r="H14" s="12">
        <f>Aval.Crit6!C14</f>
        <v>6</v>
      </c>
      <c r="I14" s="10"/>
      <c r="J14" s="10"/>
      <c r="K14" s="2"/>
      <c r="L14" s="10"/>
      <c r="M14" s="13"/>
      <c r="N14" s="10"/>
      <c r="O14" s="1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3.5" customHeight="1" x14ac:dyDescent="0.25">
      <c r="A15" s="2"/>
      <c r="B15" s="11" t="str">
        <f>Projetos!B10</f>
        <v>Proj08</v>
      </c>
      <c r="C15" s="12">
        <f>Aval.Crit1!C15</f>
        <v>6</v>
      </c>
      <c r="D15" s="12">
        <f>Aval.Crit2!C15</f>
        <v>6</v>
      </c>
      <c r="E15" s="12">
        <f>Aval.Crit3!C15</f>
        <v>6</v>
      </c>
      <c r="F15" s="12">
        <f>Aval.Crit4!C15</f>
        <v>5</v>
      </c>
      <c r="G15" s="12">
        <f>Aval.Crit5!C15</f>
        <v>6</v>
      </c>
      <c r="H15" s="12">
        <f>Aval.Crit6!C15</f>
        <v>3</v>
      </c>
      <c r="I15" s="10"/>
      <c r="J15" s="10"/>
      <c r="K15" s="2"/>
      <c r="L15" s="10"/>
      <c r="M15" s="13"/>
      <c r="N15" s="10"/>
      <c r="O15" s="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3.5" customHeight="1" x14ac:dyDescent="0.25">
      <c r="A16" s="2"/>
      <c r="B16" s="11" t="str">
        <f>Projetos!B11</f>
        <v>Proj09</v>
      </c>
      <c r="C16" s="12">
        <f>Aval.Crit1!C16</f>
        <v>3</v>
      </c>
      <c r="D16" s="12">
        <f>Aval.Crit2!C16</f>
        <v>3</v>
      </c>
      <c r="E16" s="12">
        <f>Aval.Crit3!C16</f>
        <v>3</v>
      </c>
      <c r="F16" s="12">
        <f>Aval.Crit4!C16</f>
        <v>3</v>
      </c>
      <c r="G16" s="12">
        <f>Aval.Crit5!C16</f>
        <v>3</v>
      </c>
      <c r="H16" s="12">
        <f>Aval.Crit6!C16</f>
        <v>5</v>
      </c>
      <c r="I16" s="10"/>
      <c r="J16" s="10"/>
      <c r="K16" s="2"/>
      <c r="L16" s="10"/>
      <c r="M16" s="13"/>
      <c r="N16" s="10"/>
      <c r="O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3.5" customHeight="1" x14ac:dyDescent="0.25">
      <c r="A17" s="2"/>
      <c r="B17" s="11" t="str">
        <f>Projetos!B12</f>
        <v>Proj10</v>
      </c>
      <c r="C17" s="12">
        <f>Aval.Crit1!C17</f>
        <v>2</v>
      </c>
      <c r="D17" s="12">
        <f>Aval.Crit2!C17</f>
        <v>5</v>
      </c>
      <c r="E17" s="12">
        <f>Aval.Crit3!C17</f>
        <v>2</v>
      </c>
      <c r="F17" s="12">
        <f>Aval.Crit4!C17</f>
        <v>6</v>
      </c>
      <c r="G17" s="12">
        <f>Aval.Crit5!C17</f>
        <v>2</v>
      </c>
      <c r="H17" s="12">
        <f>Aval.Crit6!C17</f>
        <v>6</v>
      </c>
      <c r="I17" s="10"/>
      <c r="J17" s="10"/>
      <c r="K17" s="2"/>
      <c r="L17" s="10"/>
      <c r="M17" s="13"/>
      <c r="N17" s="10"/>
      <c r="O17" s="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3.5" customHeight="1" x14ac:dyDescent="0.25">
      <c r="A18" s="2"/>
      <c r="B18" s="11" t="str">
        <f>Projetos!B13</f>
        <v>Proj11</v>
      </c>
      <c r="C18" s="12">
        <f>Aval.Crit1!C18</f>
        <v>5</v>
      </c>
      <c r="D18" s="12">
        <f>Aval.Crit2!C18</f>
        <v>9</v>
      </c>
      <c r="E18" s="12">
        <f>Aval.Crit3!C18</f>
        <v>5</v>
      </c>
      <c r="F18" s="12">
        <f>Aval.Crit4!C18</f>
        <v>9</v>
      </c>
      <c r="G18" s="12">
        <f>Aval.Crit5!C18</f>
        <v>5</v>
      </c>
      <c r="H18" s="12">
        <f>Aval.Crit6!C18</f>
        <v>9</v>
      </c>
      <c r="I18" s="10"/>
      <c r="J18" s="10"/>
      <c r="K18" s="2"/>
      <c r="L18" s="10"/>
      <c r="M18" s="13"/>
      <c r="N18" s="10"/>
      <c r="O18" s="1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25">
      <c r="A19" s="2"/>
      <c r="B19" s="11" t="str">
        <f>Projetos!B14</f>
        <v>Proj12</v>
      </c>
      <c r="C19" s="12">
        <f>Aval.Crit1!C19</f>
        <v>8</v>
      </c>
      <c r="D19" s="12">
        <f>Aval.Crit2!C19</f>
        <v>8</v>
      </c>
      <c r="E19" s="12">
        <f>Aval.Crit3!C19</f>
        <v>6</v>
      </c>
      <c r="F19" s="12">
        <f>Aval.Crit4!C19</f>
        <v>5</v>
      </c>
      <c r="G19" s="12">
        <f>Aval.Crit5!C19</f>
        <v>6</v>
      </c>
      <c r="H19" s="12">
        <f>Aval.Crit6!C19</f>
        <v>8</v>
      </c>
      <c r="I19" s="10"/>
      <c r="J19" s="10"/>
      <c r="K19" s="2"/>
      <c r="L19" s="10"/>
      <c r="M19" s="13"/>
      <c r="N19" s="10"/>
      <c r="O19" s="1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3.5" customHeight="1" x14ac:dyDescent="0.25">
      <c r="A20" s="2"/>
      <c r="B20" s="11" t="str">
        <f>Projetos!B15</f>
        <v>Proj13</v>
      </c>
      <c r="C20" s="12">
        <f>Aval.Crit1!C20</f>
        <v>4</v>
      </c>
      <c r="D20" s="12">
        <f>Aval.Crit2!C20</f>
        <v>5</v>
      </c>
      <c r="E20" s="12">
        <f>Aval.Crit3!C20</f>
        <v>9</v>
      </c>
      <c r="F20" s="12">
        <f>Aval.Crit4!C20</f>
        <v>2</v>
      </c>
      <c r="G20" s="12">
        <f>Aval.Crit5!C20</f>
        <v>9</v>
      </c>
      <c r="H20" s="12">
        <f>Aval.Crit6!C20</f>
        <v>4</v>
      </c>
      <c r="I20" s="10"/>
      <c r="J20" s="10"/>
      <c r="K20" s="2"/>
      <c r="L20" s="10"/>
      <c r="M20" s="13"/>
      <c r="N20" s="10"/>
      <c r="O20" s="1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3.5" customHeight="1" x14ac:dyDescent="0.25">
      <c r="A21" s="2"/>
      <c r="B21" s="11" t="str">
        <f>Projetos!B16</f>
        <v>Proj14</v>
      </c>
      <c r="C21" s="12">
        <f>Aval.Crit1!C21</f>
        <v>2</v>
      </c>
      <c r="D21" s="12">
        <f>Aval.Crit2!C21</f>
        <v>2</v>
      </c>
      <c r="E21" s="12">
        <f>Aval.Crit3!C21</f>
        <v>8</v>
      </c>
      <c r="F21" s="12">
        <f>Aval.Crit4!C21</f>
        <v>3</v>
      </c>
      <c r="G21" s="12">
        <f>Aval.Crit5!C21</f>
        <v>8</v>
      </c>
      <c r="H21" s="12">
        <f>Aval.Crit6!C21</f>
        <v>2</v>
      </c>
      <c r="I21" s="10"/>
      <c r="J21" s="10"/>
      <c r="K21" s="2"/>
      <c r="L21" s="10"/>
      <c r="M21" s="13"/>
      <c r="N21" s="10"/>
      <c r="O21" s="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3.5" customHeight="1" x14ac:dyDescent="0.25">
      <c r="A22" s="2"/>
      <c r="B22" s="11" t="str">
        <f>Projetos!B17</f>
        <v>Proj15</v>
      </c>
      <c r="C22" s="12">
        <f>Aval.Crit1!C22</f>
        <v>3</v>
      </c>
      <c r="D22" s="12">
        <f>Aval.Crit2!C22</f>
        <v>3</v>
      </c>
      <c r="E22" s="12">
        <f>Aval.Crit3!C22</f>
        <v>4</v>
      </c>
      <c r="F22" s="12">
        <f>Aval.Crit4!C22</f>
        <v>6</v>
      </c>
      <c r="G22" s="12">
        <f>Aval.Crit5!C22</f>
        <v>4</v>
      </c>
      <c r="H22" s="12">
        <f>Aval.Crit6!C22</f>
        <v>5</v>
      </c>
      <c r="I22" s="10"/>
      <c r="J22" s="10"/>
      <c r="K22" s="2"/>
      <c r="L22" s="10"/>
      <c r="M22" s="13"/>
      <c r="N22" s="10"/>
      <c r="O22" s="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3.5" customHeight="1" x14ac:dyDescent="0.25">
      <c r="A23" s="2"/>
      <c r="B23" s="11" t="str">
        <f>Projetos!B18</f>
        <v>Proj16</v>
      </c>
      <c r="C23" s="12">
        <f>Aval.Crit1!C23</f>
        <v>6</v>
      </c>
      <c r="D23" s="12">
        <f>Aval.Crit2!C23</f>
        <v>6</v>
      </c>
      <c r="E23" s="12">
        <f>Aval.Crit3!C23</f>
        <v>4</v>
      </c>
      <c r="F23" s="12">
        <f>Aval.Crit4!C23</f>
        <v>9</v>
      </c>
      <c r="G23" s="12">
        <f>Aval.Crit5!C23</f>
        <v>5</v>
      </c>
      <c r="H23" s="12">
        <f>Aval.Crit6!C23</f>
        <v>3</v>
      </c>
      <c r="I23" s="10"/>
      <c r="J23" s="10"/>
      <c r="K23" s="2"/>
      <c r="L23" s="10"/>
      <c r="M23" s="13"/>
      <c r="N23" s="10"/>
      <c r="O23" s="1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25">
      <c r="A24" s="2"/>
      <c r="B24" s="11" t="str">
        <f>Projetos!B19</f>
        <v>Proj17</v>
      </c>
      <c r="C24" s="12">
        <f>Aval.Crit1!C24</f>
        <v>5</v>
      </c>
      <c r="D24" s="12">
        <f>Aval.Crit2!C24</f>
        <v>3</v>
      </c>
      <c r="E24" s="12">
        <f>Aval.Crit3!C24</f>
        <v>4</v>
      </c>
      <c r="F24" s="12">
        <f>Aval.Crit4!C24</f>
        <v>1</v>
      </c>
      <c r="G24" s="12">
        <f>Aval.Crit5!C24</f>
        <v>3</v>
      </c>
      <c r="H24" s="12">
        <f>Aval.Crit6!C24</f>
        <v>6</v>
      </c>
      <c r="I24" s="10"/>
      <c r="J24" s="10"/>
      <c r="K24" s="2"/>
      <c r="L24" s="10"/>
      <c r="M24" s="13"/>
      <c r="N24" s="10"/>
      <c r="O24" s="1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25">
      <c r="A25" s="2"/>
      <c r="B25" s="11" t="str">
        <f>Projetos!B20</f>
        <v>Proj18</v>
      </c>
      <c r="C25" s="12">
        <f>Aval.Crit1!C25</f>
        <v>4</v>
      </c>
      <c r="D25" s="12">
        <f>Aval.Crit2!C25</f>
        <v>2</v>
      </c>
      <c r="E25" s="12">
        <f>Aval.Crit3!C25</f>
        <v>2</v>
      </c>
      <c r="F25" s="12">
        <f>Aval.Crit4!C25</f>
        <v>2</v>
      </c>
      <c r="G25" s="12">
        <f>Aval.Crit5!C25</f>
        <v>2</v>
      </c>
      <c r="H25" s="12">
        <f>Aval.Crit6!C25</f>
        <v>9</v>
      </c>
      <c r="I25" s="10"/>
      <c r="J25" s="10"/>
      <c r="K25" s="2"/>
      <c r="L25" s="10"/>
      <c r="M25" s="13"/>
      <c r="N25" s="10"/>
      <c r="O25" s="1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3.5" customHeight="1" x14ac:dyDescent="0.25">
      <c r="A26" s="2"/>
      <c r="B26" s="11" t="str">
        <f>Projetos!B21</f>
        <v>Proj19</v>
      </c>
      <c r="C26" s="12">
        <f>Aval.Crit1!C26</f>
        <v>9</v>
      </c>
      <c r="D26" s="12">
        <f>Aval.Crit2!C26</f>
        <v>4</v>
      </c>
      <c r="E26" s="12">
        <f>Aval.Crit3!C26</f>
        <v>3</v>
      </c>
      <c r="F26" s="12">
        <f>Aval.Crit4!C26</f>
        <v>5</v>
      </c>
      <c r="G26" s="12">
        <f>Aval.Crit5!C26</f>
        <v>2</v>
      </c>
      <c r="H26" s="12">
        <f>Aval.Crit6!C26</f>
        <v>1</v>
      </c>
      <c r="I26" s="10"/>
      <c r="J26" s="10"/>
      <c r="K26" s="2"/>
      <c r="L26" s="10"/>
      <c r="M26" s="13"/>
      <c r="N26" s="10"/>
      <c r="O26" s="1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3.5" customHeight="1" x14ac:dyDescent="0.25">
      <c r="A27" s="2"/>
      <c r="B27" s="11" t="str">
        <f>Projetos!B22</f>
        <v>Proj20</v>
      </c>
      <c r="C27" s="12">
        <f>Aval.Crit1!C27</f>
        <v>8</v>
      </c>
      <c r="D27" s="12">
        <f>Aval.Crit2!C27</f>
        <v>5</v>
      </c>
      <c r="E27" s="12">
        <f>Aval.Crit3!C27</f>
        <v>6</v>
      </c>
      <c r="F27" s="12">
        <f>Aval.Crit4!C27</f>
        <v>6</v>
      </c>
      <c r="G27" s="12">
        <f>Aval.Crit5!C27</f>
        <v>1</v>
      </c>
      <c r="H27" s="12">
        <f>Aval.Crit6!C27</f>
        <v>4</v>
      </c>
      <c r="I27" s="10"/>
      <c r="J27" s="10"/>
      <c r="K27" s="2"/>
      <c r="L27" s="10"/>
      <c r="M27" s="13"/>
      <c r="N27" s="10"/>
      <c r="O27" s="1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3.5" customHeight="1" x14ac:dyDescent="0.25">
      <c r="A28" s="2"/>
      <c r="C28" s="16"/>
      <c r="D28" s="15"/>
      <c r="E28" s="15"/>
      <c r="F28" s="10"/>
      <c r="G28" s="10"/>
      <c r="H28" s="10"/>
      <c r="I28" s="10"/>
      <c r="J28" s="10"/>
      <c r="K28" s="2"/>
      <c r="L28" s="10"/>
      <c r="M28" s="13"/>
      <c r="N28" s="10"/>
      <c r="O28" s="1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3.5" customHeight="1" x14ac:dyDescent="0.25">
      <c r="A29" s="2"/>
      <c r="C29" s="17"/>
      <c r="D29" s="10"/>
      <c r="E29" s="10"/>
      <c r="F29" s="10"/>
      <c r="G29" s="10"/>
      <c r="H29" s="10"/>
      <c r="I29" s="10"/>
      <c r="J29" s="10"/>
      <c r="K29" s="2"/>
      <c r="L29" s="10"/>
      <c r="M29" s="13"/>
      <c r="N29" s="10"/>
      <c r="O29" s="1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3.5" customHeight="1" x14ac:dyDescent="0.25">
      <c r="A30" s="2"/>
      <c r="B30" s="15" t="s">
        <v>2</v>
      </c>
      <c r="K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3.5" customHeight="1" x14ac:dyDescent="0.25">
      <c r="A31" s="2"/>
      <c r="B31" s="11" t="s">
        <v>3</v>
      </c>
      <c r="C31" s="72">
        <f>Critérios!D3</f>
        <v>0.25</v>
      </c>
      <c r="D31" s="72">
        <f>Critérios!D4</f>
        <v>0.15</v>
      </c>
      <c r="E31" s="72">
        <f>Critérios!D5</f>
        <v>0.1</v>
      </c>
      <c r="F31" s="72">
        <f>Critérios!D6</f>
        <v>0.05</v>
      </c>
      <c r="G31" s="72">
        <f>Critérios!D7</f>
        <v>0.25</v>
      </c>
      <c r="H31" s="72">
        <f>Critérios!D8</f>
        <v>0.2</v>
      </c>
      <c r="I31" s="10"/>
      <c r="J31" s="18" t="s">
        <v>5</v>
      </c>
      <c r="K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1.75" customHeight="1" x14ac:dyDescent="0.25">
      <c r="A32" s="2"/>
      <c r="B32" s="117" t="s">
        <v>241</v>
      </c>
      <c r="C32" s="117"/>
      <c r="D32" s="117"/>
      <c r="E32" s="14"/>
      <c r="F32" s="14"/>
      <c r="G32" s="14"/>
      <c r="H32" s="14"/>
      <c r="I32" s="14"/>
      <c r="J32" s="14"/>
      <c r="K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3.5" customHeight="1" x14ac:dyDescent="0.25">
      <c r="A34" s="19"/>
      <c r="B34" s="113" t="s">
        <v>6</v>
      </c>
      <c r="C34" s="114"/>
      <c r="D34" s="114"/>
      <c r="E34" s="114"/>
      <c r="F34" s="115"/>
      <c r="G34" s="20" t="s">
        <v>235</v>
      </c>
      <c r="H34" s="20"/>
      <c r="I34" s="20"/>
      <c r="J34" s="20"/>
      <c r="K34" s="19"/>
      <c r="L34" s="116"/>
      <c r="M34" s="114"/>
      <c r="N34" s="114"/>
      <c r="O34" s="114"/>
      <c r="P34" s="115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13.5" customHeight="1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2"/>
      <c r="L35" s="6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3.5" customHeight="1" x14ac:dyDescent="0.25">
      <c r="A36" s="2"/>
      <c r="B36" s="2"/>
      <c r="C36" s="21" t="str">
        <f>B37</f>
        <v>Proj01</v>
      </c>
      <c r="D36" s="21" t="s">
        <v>33</v>
      </c>
      <c r="E36" s="21" t="s">
        <v>34</v>
      </c>
      <c r="F36" s="21" t="s">
        <v>35</v>
      </c>
      <c r="G36" s="21" t="s">
        <v>36</v>
      </c>
      <c r="H36" s="21" t="s">
        <v>37</v>
      </c>
      <c r="I36" s="21" t="s">
        <v>38</v>
      </c>
      <c r="J36" s="21" t="s">
        <v>39</v>
      </c>
      <c r="K36" s="21" t="s">
        <v>40</v>
      </c>
      <c r="L36" s="21" t="s">
        <v>41</v>
      </c>
      <c r="M36" s="21" t="s">
        <v>42</v>
      </c>
      <c r="N36" s="21" t="s">
        <v>43</v>
      </c>
      <c r="O36" s="21" t="s">
        <v>44</v>
      </c>
      <c r="P36" s="21" t="s">
        <v>45</v>
      </c>
      <c r="Q36" s="21" t="s">
        <v>46</v>
      </c>
      <c r="R36" s="21" t="s">
        <v>47</v>
      </c>
      <c r="S36" s="21" t="s">
        <v>48</v>
      </c>
      <c r="T36" s="21" t="s">
        <v>49</v>
      </c>
      <c r="U36" s="21" t="s">
        <v>50</v>
      </c>
      <c r="V36" s="21" t="s">
        <v>51</v>
      </c>
      <c r="W36" s="2"/>
      <c r="X36" s="2"/>
      <c r="Y36" s="2" t="s">
        <v>7</v>
      </c>
      <c r="Z36" s="10"/>
      <c r="AA36" s="10"/>
      <c r="AB36" s="10"/>
      <c r="AC36" s="10"/>
      <c r="AD36" s="2"/>
      <c r="AE36" s="2"/>
      <c r="AF36" s="2"/>
      <c r="AG36" s="2"/>
      <c r="AH36" s="2"/>
    </row>
    <row r="37" spans="1:34" ht="13.5" customHeight="1" x14ac:dyDescent="0.25">
      <c r="A37" s="2"/>
      <c r="B37" s="11" t="str">
        <f>Projetos!B3</f>
        <v>Proj01</v>
      </c>
      <c r="C37" s="22">
        <f t="shared" ref="C37:L46" si="0">IF(VLOOKUP($B37,$B$7:$H$27,MATCH($G$34,$B$7:$H$7,0),0)&gt;VLOOKUP(C$36,$B$7:$H$27,MATCH($G$34,$B$7:$H$7,0),0),1,0)</f>
        <v>0</v>
      </c>
      <c r="D37" s="22">
        <f t="shared" si="0"/>
        <v>0</v>
      </c>
      <c r="E37" s="22">
        <f t="shared" si="0"/>
        <v>0</v>
      </c>
      <c r="F37" s="22">
        <f t="shared" si="0"/>
        <v>0</v>
      </c>
      <c r="G37" s="22">
        <f t="shared" si="0"/>
        <v>1</v>
      </c>
      <c r="H37" s="22">
        <f t="shared" si="0"/>
        <v>0</v>
      </c>
      <c r="I37" s="22">
        <f t="shared" si="0"/>
        <v>0</v>
      </c>
      <c r="J37" s="22">
        <f t="shared" si="0"/>
        <v>0</v>
      </c>
      <c r="K37" s="22">
        <f t="shared" si="0"/>
        <v>1</v>
      </c>
      <c r="L37" s="22">
        <f t="shared" si="0"/>
        <v>1</v>
      </c>
      <c r="M37" s="22">
        <f t="shared" ref="M37:V46" si="1">IF(VLOOKUP($B37,$B$7:$H$27,MATCH($G$34,$B$7:$H$7,0),0)&gt;VLOOKUP(M$36,$B$7:$H$27,MATCH($G$34,$B$7:$H$7,0),0),1,0)</f>
        <v>1</v>
      </c>
      <c r="N37" s="22">
        <f t="shared" si="1"/>
        <v>0</v>
      </c>
      <c r="O37" s="22">
        <f t="shared" si="1"/>
        <v>1</v>
      </c>
      <c r="P37" s="22">
        <f t="shared" si="1"/>
        <v>1</v>
      </c>
      <c r="Q37" s="22">
        <f t="shared" si="1"/>
        <v>1</v>
      </c>
      <c r="R37" s="22">
        <f t="shared" si="1"/>
        <v>0</v>
      </c>
      <c r="S37" s="22">
        <f t="shared" si="1"/>
        <v>1</v>
      </c>
      <c r="T37" s="22">
        <f t="shared" si="1"/>
        <v>1</v>
      </c>
      <c r="U37" s="22">
        <f t="shared" si="1"/>
        <v>0</v>
      </c>
      <c r="V37" s="22">
        <f t="shared" si="1"/>
        <v>0</v>
      </c>
      <c r="W37" s="2"/>
      <c r="X37" s="2"/>
      <c r="Y37" s="10"/>
      <c r="Z37" s="6"/>
      <c r="AA37" s="6"/>
      <c r="AB37" s="6"/>
      <c r="AC37" s="6"/>
      <c r="AD37" s="2"/>
      <c r="AE37" s="2"/>
      <c r="AF37" s="2"/>
      <c r="AG37" s="2"/>
      <c r="AH37" s="2"/>
    </row>
    <row r="38" spans="1:34" ht="13.5" customHeight="1" x14ac:dyDescent="0.25">
      <c r="A38" s="2"/>
      <c r="B38" s="11" t="str">
        <f>Projetos!B4</f>
        <v>Proj02</v>
      </c>
      <c r="C38" s="22">
        <f t="shared" si="0"/>
        <v>1</v>
      </c>
      <c r="D38" s="22">
        <f t="shared" si="0"/>
        <v>0</v>
      </c>
      <c r="E38" s="22">
        <f t="shared" si="0"/>
        <v>1</v>
      </c>
      <c r="F38" s="22">
        <f t="shared" si="0"/>
        <v>1</v>
      </c>
      <c r="G38" s="22">
        <f t="shared" si="0"/>
        <v>1</v>
      </c>
      <c r="H38" s="22">
        <f t="shared" si="0"/>
        <v>1</v>
      </c>
      <c r="I38" s="22">
        <f t="shared" si="0"/>
        <v>1</v>
      </c>
      <c r="J38" s="22">
        <f t="shared" si="0"/>
        <v>1</v>
      </c>
      <c r="K38" s="22">
        <f t="shared" si="0"/>
        <v>1</v>
      </c>
      <c r="L38" s="22">
        <f t="shared" si="0"/>
        <v>1</v>
      </c>
      <c r="M38" s="22">
        <f t="shared" si="1"/>
        <v>1</v>
      </c>
      <c r="N38" s="22">
        <f t="shared" si="1"/>
        <v>1</v>
      </c>
      <c r="O38" s="22">
        <f t="shared" si="1"/>
        <v>1</v>
      </c>
      <c r="P38" s="22">
        <f t="shared" si="1"/>
        <v>1</v>
      </c>
      <c r="Q38" s="22">
        <f t="shared" si="1"/>
        <v>1</v>
      </c>
      <c r="R38" s="22">
        <f t="shared" si="1"/>
        <v>1</v>
      </c>
      <c r="S38" s="22">
        <f t="shared" si="1"/>
        <v>1</v>
      </c>
      <c r="T38" s="22">
        <f t="shared" si="1"/>
        <v>1</v>
      </c>
      <c r="U38" s="22">
        <f t="shared" si="1"/>
        <v>0</v>
      </c>
      <c r="V38" s="22">
        <f t="shared" si="1"/>
        <v>1</v>
      </c>
      <c r="W38" s="2"/>
      <c r="X38" s="2"/>
      <c r="Y38" s="10"/>
      <c r="Z38" s="6"/>
      <c r="AA38" s="6"/>
      <c r="AE38" s="2" t="s">
        <v>8</v>
      </c>
      <c r="AG38" s="2"/>
      <c r="AH38" s="6"/>
    </row>
    <row r="39" spans="1:34" ht="13.5" customHeight="1" x14ac:dyDescent="0.25">
      <c r="A39" s="2"/>
      <c r="B39" s="11" t="str">
        <f>Projetos!B5</f>
        <v>Proj03</v>
      </c>
      <c r="C39" s="22">
        <f t="shared" si="0"/>
        <v>1</v>
      </c>
      <c r="D39" s="22">
        <f t="shared" si="0"/>
        <v>0</v>
      </c>
      <c r="E39" s="22">
        <f t="shared" si="0"/>
        <v>0</v>
      </c>
      <c r="F39" s="22">
        <f t="shared" si="0"/>
        <v>1</v>
      </c>
      <c r="G39" s="22">
        <f t="shared" si="0"/>
        <v>1</v>
      </c>
      <c r="H39" s="22">
        <f t="shared" si="0"/>
        <v>0</v>
      </c>
      <c r="I39" s="22">
        <f t="shared" si="0"/>
        <v>1</v>
      </c>
      <c r="J39" s="22">
        <f t="shared" si="0"/>
        <v>1</v>
      </c>
      <c r="K39" s="22">
        <f t="shared" si="0"/>
        <v>1</v>
      </c>
      <c r="L39" s="22">
        <f t="shared" si="0"/>
        <v>1</v>
      </c>
      <c r="M39" s="22">
        <f t="shared" si="1"/>
        <v>1</v>
      </c>
      <c r="N39" s="22">
        <f t="shared" si="1"/>
        <v>0</v>
      </c>
      <c r="O39" s="22">
        <f t="shared" si="1"/>
        <v>1</v>
      </c>
      <c r="P39" s="22">
        <f t="shared" si="1"/>
        <v>1</v>
      </c>
      <c r="Q39" s="22">
        <f t="shared" si="1"/>
        <v>1</v>
      </c>
      <c r="R39" s="22">
        <f t="shared" si="1"/>
        <v>1</v>
      </c>
      <c r="S39" s="22">
        <f t="shared" si="1"/>
        <v>1</v>
      </c>
      <c r="T39" s="22">
        <f t="shared" si="1"/>
        <v>1</v>
      </c>
      <c r="U39" s="22">
        <f t="shared" si="1"/>
        <v>0</v>
      </c>
      <c r="V39" s="22">
        <f t="shared" si="1"/>
        <v>0</v>
      </c>
      <c r="W39" s="2"/>
      <c r="X39" s="2"/>
      <c r="Y39" s="10"/>
      <c r="Z39" s="6"/>
      <c r="AA39" s="6"/>
      <c r="AE39" s="2" t="s">
        <v>9</v>
      </c>
      <c r="AG39" s="2"/>
      <c r="AH39" s="6"/>
    </row>
    <row r="40" spans="1:34" ht="13.5" customHeight="1" x14ac:dyDescent="0.25">
      <c r="A40" s="2"/>
      <c r="B40" s="11" t="str">
        <f>Projetos!B6</f>
        <v>Proj04</v>
      </c>
      <c r="C40" s="22">
        <f t="shared" si="0"/>
        <v>1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1</v>
      </c>
      <c r="H40" s="22">
        <f t="shared" si="0"/>
        <v>0</v>
      </c>
      <c r="I40" s="22">
        <f t="shared" si="0"/>
        <v>1</v>
      </c>
      <c r="J40" s="22">
        <f t="shared" si="0"/>
        <v>1</v>
      </c>
      <c r="K40" s="22">
        <f t="shared" si="0"/>
        <v>1</v>
      </c>
      <c r="L40" s="22">
        <f t="shared" si="0"/>
        <v>1</v>
      </c>
      <c r="M40" s="22">
        <f t="shared" si="1"/>
        <v>1</v>
      </c>
      <c r="N40" s="22">
        <f t="shared" si="1"/>
        <v>0</v>
      </c>
      <c r="O40" s="22">
        <f t="shared" si="1"/>
        <v>1</v>
      </c>
      <c r="P40" s="22">
        <f t="shared" si="1"/>
        <v>1</v>
      </c>
      <c r="Q40" s="22">
        <f t="shared" si="1"/>
        <v>1</v>
      </c>
      <c r="R40" s="22">
        <f t="shared" si="1"/>
        <v>1</v>
      </c>
      <c r="S40" s="22">
        <f t="shared" si="1"/>
        <v>1</v>
      </c>
      <c r="T40" s="22">
        <f t="shared" si="1"/>
        <v>1</v>
      </c>
      <c r="U40" s="22">
        <f t="shared" si="1"/>
        <v>0</v>
      </c>
      <c r="V40" s="22">
        <f t="shared" si="1"/>
        <v>0</v>
      </c>
      <c r="W40" s="2"/>
      <c r="X40" s="2"/>
      <c r="Y40" s="10"/>
      <c r="Z40" s="6"/>
      <c r="AA40" s="6"/>
      <c r="AB40" s="6"/>
      <c r="AC40" s="6"/>
      <c r="AD40" s="2"/>
      <c r="AE40" s="2"/>
      <c r="AF40" s="2"/>
      <c r="AG40" s="2"/>
      <c r="AH40" s="2"/>
    </row>
    <row r="41" spans="1:34" ht="13.5" customHeight="1" x14ac:dyDescent="0.25">
      <c r="A41" s="2"/>
      <c r="B41" s="11" t="str">
        <f>Projetos!B7</f>
        <v>Proj05</v>
      </c>
      <c r="C41" s="22">
        <f t="shared" si="0"/>
        <v>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1"/>
        <v>0</v>
      </c>
      <c r="N41" s="22">
        <f t="shared" si="1"/>
        <v>0</v>
      </c>
      <c r="O41" s="22">
        <f t="shared" si="1"/>
        <v>0</v>
      </c>
      <c r="P41" s="22">
        <f t="shared" si="1"/>
        <v>0</v>
      </c>
      <c r="Q41" s="22">
        <f t="shared" si="1"/>
        <v>0</v>
      </c>
      <c r="R41" s="22">
        <f t="shared" si="1"/>
        <v>0</v>
      </c>
      <c r="S41" s="22">
        <f t="shared" si="1"/>
        <v>0</v>
      </c>
      <c r="T41" s="22">
        <f t="shared" si="1"/>
        <v>0</v>
      </c>
      <c r="U41" s="22">
        <f t="shared" si="1"/>
        <v>0</v>
      </c>
      <c r="V41" s="22">
        <f t="shared" si="1"/>
        <v>0</v>
      </c>
      <c r="W41" s="2"/>
      <c r="X41" s="2"/>
      <c r="Y41" s="10"/>
      <c r="Z41" s="6"/>
      <c r="AA41" s="6"/>
      <c r="AB41" s="6"/>
      <c r="AC41" s="6"/>
      <c r="AD41" s="2"/>
      <c r="AE41" s="2"/>
      <c r="AF41" s="2"/>
      <c r="AG41" s="2"/>
      <c r="AH41" s="2"/>
    </row>
    <row r="42" spans="1:34" ht="13.5" customHeight="1" x14ac:dyDescent="0.25">
      <c r="A42" s="2"/>
      <c r="B42" s="11" t="str">
        <f>Projetos!B8</f>
        <v>Proj06</v>
      </c>
      <c r="C42" s="22">
        <f t="shared" si="0"/>
        <v>1</v>
      </c>
      <c r="D42" s="22">
        <f t="shared" si="0"/>
        <v>0</v>
      </c>
      <c r="E42" s="22">
        <f t="shared" si="0"/>
        <v>0</v>
      </c>
      <c r="F42" s="22">
        <f t="shared" si="0"/>
        <v>1</v>
      </c>
      <c r="G42" s="22">
        <f t="shared" si="0"/>
        <v>1</v>
      </c>
      <c r="H42" s="22">
        <f t="shared" si="0"/>
        <v>0</v>
      </c>
      <c r="I42" s="22">
        <f t="shared" si="0"/>
        <v>1</v>
      </c>
      <c r="J42" s="22">
        <f t="shared" si="0"/>
        <v>1</v>
      </c>
      <c r="K42" s="22">
        <f t="shared" si="0"/>
        <v>1</v>
      </c>
      <c r="L42" s="22">
        <f t="shared" si="0"/>
        <v>1</v>
      </c>
      <c r="M42" s="22">
        <f t="shared" si="1"/>
        <v>1</v>
      </c>
      <c r="N42" s="22">
        <f t="shared" si="1"/>
        <v>0</v>
      </c>
      <c r="O42" s="22">
        <f t="shared" si="1"/>
        <v>1</v>
      </c>
      <c r="P42" s="22">
        <f t="shared" si="1"/>
        <v>1</v>
      </c>
      <c r="Q42" s="22">
        <f t="shared" si="1"/>
        <v>1</v>
      </c>
      <c r="R42" s="22">
        <f t="shared" si="1"/>
        <v>1</v>
      </c>
      <c r="S42" s="22">
        <f t="shared" si="1"/>
        <v>1</v>
      </c>
      <c r="T42" s="22">
        <f t="shared" si="1"/>
        <v>1</v>
      </c>
      <c r="U42" s="22">
        <f t="shared" si="1"/>
        <v>0</v>
      </c>
      <c r="V42" s="22">
        <f t="shared" si="1"/>
        <v>0</v>
      </c>
      <c r="W42" s="2"/>
      <c r="X42" s="2"/>
      <c r="Y42" s="10"/>
      <c r="Z42" s="6"/>
      <c r="AA42" s="6"/>
      <c r="AB42" s="6"/>
      <c r="AC42" s="6"/>
      <c r="AD42" s="2"/>
      <c r="AE42" s="2"/>
      <c r="AF42" s="2"/>
      <c r="AG42" s="2"/>
      <c r="AH42" s="2"/>
    </row>
    <row r="43" spans="1:34" ht="13.5" customHeight="1" x14ac:dyDescent="0.25">
      <c r="A43" s="2"/>
      <c r="B43" s="11" t="str">
        <f>Projetos!B9</f>
        <v>Proj07</v>
      </c>
      <c r="C43" s="22">
        <f t="shared" si="0"/>
        <v>0</v>
      </c>
      <c r="D43" s="22">
        <f t="shared" si="0"/>
        <v>0</v>
      </c>
      <c r="E43" s="22">
        <f t="shared" si="0"/>
        <v>0</v>
      </c>
      <c r="F43" s="22">
        <f t="shared" si="0"/>
        <v>0</v>
      </c>
      <c r="G43" s="22">
        <f t="shared" si="0"/>
        <v>1</v>
      </c>
      <c r="H43" s="22">
        <f t="shared" si="0"/>
        <v>0</v>
      </c>
      <c r="I43" s="22">
        <f t="shared" si="0"/>
        <v>0</v>
      </c>
      <c r="J43" s="22">
        <f t="shared" si="0"/>
        <v>0</v>
      </c>
      <c r="K43" s="22">
        <f t="shared" si="0"/>
        <v>1</v>
      </c>
      <c r="L43" s="22">
        <f t="shared" si="0"/>
        <v>1</v>
      </c>
      <c r="M43" s="22">
        <f t="shared" si="1"/>
        <v>1</v>
      </c>
      <c r="N43" s="22">
        <f t="shared" si="1"/>
        <v>0</v>
      </c>
      <c r="O43" s="22">
        <f t="shared" si="1"/>
        <v>1</v>
      </c>
      <c r="P43" s="22">
        <f t="shared" si="1"/>
        <v>1</v>
      </c>
      <c r="Q43" s="22">
        <f t="shared" si="1"/>
        <v>1</v>
      </c>
      <c r="R43" s="22">
        <f t="shared" si="1"/>
        <v>0</v>
      </c>
      <c r="S43" s="22">
        <f t="shared" si="1"/>
        <v>1</v>
      </c>
      <c r="T43" s="22">
        <f t="shared" si="1"/>
        <v>1</v>
      </c>
      <c r="U43" s="22">
        <f t="shared" si="1"/>
        <v>0</v>
      </c>
      <c r="V43" s="22">
        <f t="shared" si="1"/>
        <v>0</v>
      </c>
      <c r="W43" s="2"/>
      <c r="X43" s="2"/>
      <c r="Y43" s="10"/>
      <c r="Z43" s="6"/>
      <c r="AA43" s="6"/>
      <c r="AB43" s="6"/>
      <c r="AC43" s="6"/>
      <c r="AD43" s="2"/>
      <c r="AE43" s="2"/>
      <c r="AF43" s="2"/>
      <c r="AG43" s="2"/>
      <c r="AH43" s="2"/>
    </row>
    <row r="44" spans="1:34" ht="13.5" customHeight="1" x14ac:dyDescent="0.25">
      <c r="A44" s="2"/>
      <c r="B44" s="11" t="str">
        <f>Projetos!B10</f>
        <v>Proj08</v>
      </c>
      <c r="C44" s="22">
        <f t="shared" si="0"/>
        <v>0</v>
      </c>
      <c r="D44" s="22">
        <f t="shared" si="0"/>
        <v>0</v>
      </c>
      <c r="E44" s="22">
        <f t="shared" si="0"/>
        <v>0</v>
      </c>
      <c r="F44" s="22">
        <f t="shared" si="0"/>
        <v>0</v>
      </c>
      <c r="G44" s="22">
        <f t="shared" si="0"/>
        <v>1</v>
      </c>
      <c r="H44" s="22">
        <f t="shared" si="0"/>
        <v>0</v>
      </c>
      <c r="I44" s="22">
        <f t="shared" si="0"/>
        <v>0</v>
      </c>
      <c r="J44" s="22">
        <f t="shared" si="0"/>
        <v>0</v>
      </c>
      <c r="K44" s="22">
        <f t="shared" si="0"/>
        <v>1</v>
      </c>
      <c r="L44" s="22">
        <f t="shared" si="0"/>
        <v>1</v>
      </c>
      <c r="M44" s="22">
        <f t="shared" si="1"/>
        <v>1</v>
      </c>
      <c r="N44" s="22">
        <f t="shared" si="1"/>
        <v>0</v>
      </c>
      <c r="O44" s="22">
        <f t="shared" si="1"/>
        <v>1</v>
      </c>
      <c r="P44" s="22">
        <f t="shared" si="1"/>
        <v>1</v>
      </c>
      <c r="Q44" s="22">
        <f t="shared" si="1"/>
        <v>1</v>
      </c>
      <c r="R44" s="22">
        <f t="shared" si="1"/>
        <v>0</v>
      </c>
      <c r="S44" s="22">
        <f t="shared" si="1"/>
        <v>1</v>
      </c>
      <c r="T44" s="22">
        <f t="shared" si="1"/>
        <v>1</v>
      </c>
      <c r="U44" s="22">
        <f t="shared" si="1"/>
        <v>0</v>
      </c>
      <c r="V44" s="22">
        <f t="shared" si="1"/>
        <v>0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3.5" customHeight="1" x14ac:dyDescent="0.25">
      <c r="A45" s="2"/>
      <c r="B45" s="11" t="str">
        <f>Projetos!B11</f>
        <v>Proj09</v>
      </c>
      <c r="C45" s="22">
        <f t="shared" si="0"/>
        <v>0</v>
      </c>
      <c r="D45" s="22">
        <f t="shared" si="0"/>
        <v>0</v>
      </c>
      <c r="E45" s="22">
        <f t="shared" si="0"/>
        <v>0</v>
      </c>
      <c r="F45" s="22">
        <f t="shared" si="0"/>
        <v>0</v>
      </c>
      <c r="G45" s="22">
        <f t="shared" si="0"/>
        <v>1</v>
      </c>
      <c r="H45" s="22">
        <f t="shared" si="0"/>
        <v>0</v>
      </c>
      <c r="I45" s="22">
        <f t="shared" si="0"/>
        <v>0</v>
      </c>
      <c r="J45" s="22">
        <f t="shared" si="0"/>
        <v>0</v>
      </c>
      <c r="K45" s="22">
        <f t="shared" si="0"/>
        <v>0</v>
      </c>
      <c r="L45" s="22">
        <f t="shared" si="0"/>
        <v>1</v>
      </c>
      <c r="M45" s="22">
        <f t="shared" si="1"/>
        <v>0</v>
      </c>
      <c r="N45" s="22">
        <f t="shared" si="1"/>
        <v>0</v>
      </c>
      <c r="O45" s="22">
        <f t="shared" si="1"/>
        <v>0</v>
      </c>
      <c r="P45" s="22">
        <f t="shared" si="1"/>
        <v>1</v>
      </c>
      <c r="Q45" s="22">
        <f t="shared" si="1"/>
        <v>0</v>
      </c>
      <c r="R45" s="22">
        <f t="shared" si="1"/>
        <v>0</v>
      </c>
      <c r="S45" s="22">
        <f t="shared" si="1"/>
        <v>0</v>
      </c>
      <c r="T45" s="22">
        <f t="shared" si="1"/>
        <v>0</v>
      </c>
      <c r="U45" s="22">
        <f t="shared" si="1"/>
        <v>0</v>
      </c>
      <c r="V45" s="22">
        <f t="shared" si="1"/>
        <v>0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3.5" customHeight="1" x14ac:dyDescent="0.25">
      <c r="A46" s="2"/>
      <c r="B46" s="11" t="str">
        <f>Projetos!B12</f>
        <v>Proj10</v>
      </c>
      <c r="C46" s="22">
        <f t="shared" si="0"/>
        <v>0</v>
      </c>
      <c r="D46" s="22">
        <f t="shared" si="0"/>
        <v>0</v>
      </c>
      <c r="E46" s="22">
        <f t="shared" si="0"/>
        <v>0</v>
      </c>
      <c r="F46" s="22">
        <f t="shared" si="0"/>
        <v>0</v>
      </c>
      <c r="G46" s="22">
        <f t="shared" si="0"/>
        <v>1</v>
      </c>
      <c r="H46" s="22">
        <f t="shared" si="0"/>
        <v>0</v>
      </c>
      <c r="I46" s="22">
        <f t="shared" si="0"/>
        <v>0</v>
      </c>
      <c r="J46" s="22">
        <f t="shared" si="0"/>
        <v>0</v>
      </c>
      <c r="K46" s="22">
        <f t="shared" si="0"/>
        <v>0</v>
      </c>
      <c r="L46" s="22">
        <f t="shared" si="0"/>
        <v>0</v>
      </c>
      <c r="M46" s="22">
        <f t="shared" si="1"/>
        <v>0</v>
      </c>
      <c r="N46" s="22">
        <f t="shared" si="1"/>
        <v>0</v>
      </c>
      <c r="O46" s="22">
        <f t="shared" si="1"/>
        <v>0</v>
      </c>
      <c r="P46" s="22">
        <f t="shared" si="1"/>
        <v>0</v>
      </c>
      <c r="Q46" s="22">
        <f t="shared" si="1"/>
        <v>0</v>
      </c>
      <c r="R46" s="22">
        <f t="shared" si="1"/>
        <v>0</v>
      </c>
      <c r="S46" s="22">
        <f t="shared" si="1"/>
        <v>0</v>
      </c>
      <c r="T46" s="22">
        <f t="shared" si="1"/>
        <v>0</v>
      </c>
      <c r="U46" s="22">
        <f t="shared" si="1"/>
        <v>0</v>
      </c>
      <c r="V46" s="22">
        <f t="shared" si="1"/>
        <v>0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3.5" customHeight="1" x14ac:dyDescent="0.25">
      <c r="A47" s="2"/>
      <c r="B47" s="11" t="str">
        <f>Projetos!B13</f>
        <v>Proj11</v>
      </c>
      <c r="C47" s="22">
        <f t="shared" ref="C47:L56" si="2">IF(VLOOKUP($B47,$B$7:$H$27,MATCH($G$34,$B$7:$H$7,0),0)&gt;VLOOKUP(C$36,$B$7:$H$27,MATCH($G$34,$B$7:$H$7,0),0),1,0)</f>
        <v>0</v>
      </c>
      <c r="D47" s="22">
        <f t="shared" si="2"/>
        <v>0</v>
      </c>
      <c r="E47" s="22">
        <f t="shared" si="2"/>
        <v>0</v>
      </c>
      <c r="F47" s="22">
        <f t="shared" si="2"/>
        <v>0</v>
      </c>
      <c r="G47" s="22">
        <f t="shared" si="2"/>
        <v>1</v>
      </c>
      <c r="H47" s="22">
        <f t="shared" si="2"/>
        <v>0</v>
      </c>
      <c r="I47" s="22">
        <f t="shared" si="2"/>
        <v>0</v>
      </c>
      <c r="J47" s="22">
        <f t="shared" si="2"/>
        <v>0</v>
      </c>
      <c r="K47" s="22">
        <f t="shared" si="2"/>
        <v>1</v>
      </c>
      <c r="L47" s="22">
        <f t="shared" si="2"/>
        <v>1</v>
      </c>
      <c r="M47" s="22">
        <f t="shared" ref="M47:V56" si="3">IF(VLOOKUP($B47,$B$7:$H$27,MATCH($G$34,$B$7:$H$7,0),0)&gt;VLOOKUP(M$36,$B$7:$H$27,MATCH($G$34,$B$7:$H$7,0),0),1,0)</f>
        <v>0</v>
      </c>
      <c r="N47" s="22">
        <f t="shared" si="3"/>
        <v>0</v>
      </c>
      <c r="O47" s="22">
        <f t="shared" si="3"/>
        <v>1</v>
      </c>
      <c r="P47" s="22">
        <f t="shared" si="3"/>
        <v>1</v>
      </c>
      <c r="Q47" s="22">
        <f t="shared" si="3"/>
        <v>1</v>
      </c>
      <c r="R47" s="22">
        <f t="shared" si="3"/>
        <v>0</v>
      </c>
      <c r="S47" s="22">
        <f t="shared" si="3"/>
        <v>0</v>
      </c>
      <c r="T47" s="22">
        <f t="shared" si="3"/>
        <v>1</v>
      </c>
      <c r="U47" s="22">
        <f t="shared" si="3"/>
        <v>0</v>
      </c>
      <c r="V47" s="22">
        <f t="shared" si="3"/>
        <v>0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3.5" customHeight="1" x14ac:dyDescent="0.25">
      <c r="A48" s="2"/>
      <c r="B48" s="11" t="str">
        <f>Projetos!B14</f>
        <v>Proj12</v>
      </c>
      <c r="C48" s="22">
        <f t="shared" si="2"/>
        <v>1</v>
      </c>
      <c r="D48" s="22">
        <f t="shared" si="2"/>
        <v>0</v>
      </c>
      <c r="E48" s="22">
        <f t="shared" si="2"/>
        <v>0</v>
      </c>
      <c r="F48" s="22">
        <f t="shared" si="2"/>
        <v>1</v>
      </c>
      <c r="G48" s="22">
        <f t="shared" si="2"/>
        <v>1</v>
      </c>
      <c r="H48" s="22">
        <f t="shared" si="2"/>
        <v>0</v>
      </c>
      <c r="I48" s="22">
        <f t="shared" si="2"/>
        <v>1</v>
      </c>
      <c r="J48" s="22">
        <f t="shared" si="2"/>
        <v>1</v>
      </c>
      <c r="K48" s="22">
        <f t="shared" si="2"/>
        <v>1</v>
      </c>
      <c r="L48" s="22">
        <f t="shared" si="2"/>
        <v>1</v>
      </c>
      <c r="M48" s="22">
        <f t="shared" si="3"/>
        <v>1</v>
      </c>
      <c r="N48" s="22">
        <f t="shared" si="3"/>
        <v>0</v>
      </c>
      <c r="O48" s="22">
        <f t="shared" si="3"/>
        <v>1</v>
      </c>
      <c r="P48" s="22">
        <f t="shared" si="3"/>
        <v>1</v>
      </c>
      <c r="Q48" s="22">
        <f t="shared" si="3"/>
        <v>1</v>
      </c>
      <c r="R48" s="22">
        <f t="shared" si="3"/>
        <v>1</v>
      </c>
      <c r="S48" s="22">
        <f t="shared" si="3"/>
        <v>1</v>
      </c>
      <c r="T48" s="22">
        <f t="shared" si="3"/>
        <v>1</v>
      </c>
      <c r="U48" s="22">
        <f t="shared" si="3"/>
        <v>0</v>
      </c>
      <c r="V48" s="22">
        <f t="shared" si="3"/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3.5" customHeight="1" x14ac:dyDescent="0.25">
      <c r="A49" s="2"/>
      <c r="B49" s="11" t="str">
        <f>Projetos!B15</f>
        <v>Proj13</v>
      </c>
      <c r="C49" s="22">
        <f t="shared" si="2"/>
        <v>0</v>
      </c>
      <c r="D49" s="22">
        <f t="shared" si="2"/>
        <v>0</v>
      </c>
      <c r="E49" s="22">
        <f t="shared" si="2"/>
        <v>0</v>
      </c>
      <c r="F49" s="22">
        <f t="shared" si="2"/>
        <v>0</v>
      </c>
      <c r="G49" s="22">
        <f t="shared" si="2"/>
        <v>1</v>
      </c>
      <c r="H49" s="22">
        <f t="shared" si="2"/>
        <v>0</v>
      </c>
      <c r="I49" s="22">
        <f t="shared" si="2"/>
        <v>0</v>
      </c>
      <c r="J49" s="22">
        <f t="shared" si="2"/>
        <v>0</v>
      </c>
      <c r="K49" s="22">
        <f t="shared" si="2"/>
        <v>1</v>
      </c>
      <c r="L49" s="22">
        <f t="shared" si="2"/>
        <v>1</v>
      </c>
      <c r="M49" s="22">
        <f t="shared" si="3"/>
        <v>0</v>
      </c>
      <c r="N49" s="22">
        <f t="shared" si="3"/>
        <v>0</v>
      </c>
      <c r="O49" s="22">
        <f t="shared" si="3"/>
        <v>0</v>
      </c>
      <c r="P49" s="22">
        <f t="shared" si="3"/>
        <v>1</v>
      </c>
      <c r="Q49" s="22">
        <f t="shared" si="3"/>
        <v>1</v>
      </c>
      <c r="R49" s="22">
        <f t="shared" si="3"/>
        <v>0</v>
      </c>
      <c r="S49" s="22">
        <f t="shared" si="3"/>
        <v>0</v>
      </c>
      <c r="T49" s="22">
        <f t="shared" si="3"/>
        <v>0</v>
      </c>
      <c r="U49" s="22">
        <f t="shared" si="3"/>
        <v>0</v>
      </c>
      <c r="V49" s="22">
        <f t="shared" si="3"/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3.5" customHeight="1" x14ac:dyDescent="0.25">
      <c r="A50" s="2"/>
      <c r="B50" s="11" t="str">
        <f>Projetos!B16</f>
        <v>Proj14</v>
      </c>
      <c r="C50" s="22">
        <f t="shared" si="2"/>
        <v>0</v>
      </c>
      <c r="D50" s="22">
        <f t="shared" si="2"/>
        <v>0</v>
      </c>
      <c r="E50" s="22">
        <f t="shared" si="2"/>
        <v>0</v>
      </c>
      <c r="F50" s="22">
        <f t="shared" si="2"/>
        <v>0</v>
      </c>
      <c r="G50" s="22">
        <f t="shared" si="2"/>
        <v>1</v>
      </c>
      <c r="H50" s="22">
        <f t="shared" si="2"/>
        <v>0</v>
      </c>
      <c r="I50" s="22">
        <f t="shared" si="2"/>
        <v>0</v>
      </c>
      <c r="J50" s="22">
        <f t="shared" si="2"/>
        <v>0</v>
      </c>
      <c r="K50" s="22">
        <f t="shared" si="2"/>
        <v>0</v>
      </c>
      <c r="L50" s="22">
        <f t="shared" si="2"/>
        <v>0</v>
      </c>
      <c r="M50" s="22">
        <f t="shared" si="3"/>
        <v>0</v>
      </c>
      <c r="N50" s="22">
        <f t="shared" si="3"/>
        <v>0</v>
      </c>
      <c r="O50" s="22">
        <f t="shared" si="3"/>
        <v>0</v>
      </c>
      <c r="P50" s="22">
        <f t="shared" si="3"/>
        <v>0</v>
      </c>
      <c r="Q50" s="22">
        <f t="shared" si="3"/>
        <v>0</v>
      </c>
      <c r="R50" s="22">
        <f t="shared" si="3"/>
        <v>0</v>
      </c>
      <c r="S50" s="22">
        <f t="shared" si="3"/>
        <v>0</v>
      </c>
      <c r="T50" s="22">
        <f t="shared" si="3"/>
        <v>0</v>
      </c>
      <c r="U50" s="22">
        <f t="shared" si="3"/>
        <v>0</v>
      </c>
      <c r="V50" s="22">
        <f t="shared" si="3"/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3.5" customHeight="1" x14ac:dyDescent="0.25">
      <c r="A51" s="2"/>
      <c r="B51" s="11" t="str">
        <f>Projetos!B17</f>
        <v>Proj15</v>
      </c>
      <c r="C51" s="22">
        <f t="shared" si="2"/>
        <v>0</v>
      </c>
      <c r="D51" s="22">
        <f t="shared" si="2"/>
        <v>0</v>
      </c>
      <c r="E51" s="22">
        <f t="shared" si="2"/>
        <v>0</v>
      </c>
      <c r="F51" s="22">
        <f t="shared" si="2"/>
        <v>0</v>
      </c>
      <c r="G51" s="22">
        <f t="shared" si="2"/>
        <v>1</v>
      </c>
      <c r="H51" s="22">
        <f t="shared" si="2"/>
        <v>0</v>
      </c>
      <c r="I51" s="22">
        <f t="shared" si="2"/>
        <v>0</v>
      </c>
      <c r="J51" s="22">
        <f t="shared" si="2"/>
        <v>0</v>
      </c>
      <c r="K51" s="22">
        <f t="shared" si="2"/>
        <v>0</v>
      </c>
      <c r="L51" s="22">
        <f t="shared" si="2"/>
        <v>1</v>
      </c>
      <c r="M51" s="22">
        <f t="shared" si="3"/>
        <v>0</v>
      </c>
      <c r="N51" s="22">
        <f t="shared" si="3"/>
        <v>0</v>
      </c>
      <c r="O51" s="22">
        <f t="shared" si="3"/>
        <v>0</v>
      </c>
      <c r="P51" s="22">
        <f t="shared" si="3"/>
        <v>1</v>
      </c>
      <c r="Q51" s="22">
        <f t="shared" si="3"/>
        <v>0</v>
      </c>
      <c r="R51" s="22">
        <f t="shared" si="3"/>
        <v>0</v>
      </c>
      <c r="S51" s="22">
        <f t="shared" si="3"/>
        <v>0</v>
      </c>
      <c r="T51" s="22">
        <f t="shared" si="3"/>
        <v>0</v>
      </c>
      <c r="U51" s="22">
        <f t="shared" si="3"/>
        <v>0</v>
      </c>
      <c r="V51" s="22">
        <f t="shared" si="3"/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3.5" customHeight="1" x14ac:dyDescent="0.25">
      <c r="A52" s="2"/>
      <c r="B52" s="11" t="str">
        <f>Projetos!B18</f>
        <v>Proj16</v>
      </c>
      <c r="C52" s="22">
        <f t="shared" si="2"/>
        <v>0</v>
      </c>
      <c r="D52" s="22">
        <f t="shared" si="2"/>
        <v>0</v>
      </c>
      <c r="E52" s="22">
        <f t="shared" si="2"/>
        <v>0</v>
      </c>
      <c r="F52" s="22">
        <f t="shared" si="2"/>
        <v>0</v>
      </c>
      <c r="G52" s="22">
        <f t="shared" si="2"/>
        <v>1</v>
      </c>
      <c r="H52" s="22">
        <f t="shared" si="2"/>
        <v>0</v>
      </c>
      <c r="I52" s="22">
        <f t="shared" si="2"/>
        <v>0</v>
      </c>
      <c r="J52" s="22">
        <f t="shared" si="2"/>
        <v>0</v>
      </c>
      <c r="K52" s="22">
        <f t="shared" si="2"/>
        <v>1</v>
      </c>
      <c r="L52" s="22">
        <f t="shared" si="2"/>
        <v>1</v>
      </c>
      <c r="M52" s="22">
        <f t="shared" si="3"/>
        <v>1</v>
      </c>
      <c r="N52" s="22">
        <f t="shared" si="3"/>
        <v>0</v>
      </c>
      <c r="O52" s="22">
        <f t="shared" si="3"/>
        <v>1</v>
      </c>
      <c r="P52" s="22">
        <f t="shared" si="3"/>
        <v>1</v>
      </c>
      <c r="Q52" s="22">
        <f t="shared" si="3"/>
        <v>1</v>
      </c>
      <c r="R52" s="22">
        <f t="shared" si="3"/>
        <v>0</v>
      </c>
      <c r="S52" s="22">
        <f t="shared" si="3"/>
        <v>1</v>
      </c>
      <c r="T52" s="22">
        <f t="shared" si="3"/>
        <v>1</v>
      </c>
      <c r="U52" s="22">
        <f t="shared" si="3"/>
        <v>0</v>
      </c>
      <c r="V52" s="22">
        <f t="shared" si="3"/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3.5" customHeight="1" x14ac:dyDescent="0.25">
      <c r="A53" s="2"/>
      <c r="B53" s="11" t="str">
        <f>Projetos!B19</f>
        <v>Proj17</v>
      </c>
      <c r="C53" s="22">
        <f t="shared" si="2"/>
        <v>0</v>
      </c>
      <c r="D53" s="22">
        <f t="shared" si="2"/>
        <v>0</v>
      </c>
      <c r="E53" s="22">
        <f t="shared" si="2"/>
        <v>0</v>
      </c>
      <c r="F53" s="22">
        <f t="shared" si="2"/>
        <v>0</v>
      </c>
      <c r="G53" s="22">
        <f t="shared" si="2"/>
        <v>1</v>
      </c>
      <c r="H53" s="22">
        <f t="shared" si="2"/>
        <v>0</v>
      </c>
      <c r="I53" s="22">
        <f t="shared" si="2"/>
        <v>0</v>
      </c>
      <c r="J53" s="22">
        <f t="shared" si="2"/>
        <v>0</v>
      </c>
      <c r="K53" s="22">
        <f t="shared" si="2"/>
        <v>1</v>
      </c>
      <c r="L53" s="22">
        <f t="shared" si="2"/>
        <v>1</v>
      </c>
      <c r="M53" s="22">
        <f t="shared" si="3"/>
        <v>0</v>
      </c>
      <c r="N53" s="22">
        <f t="shared" si="3"/>
        <v>0</v>
      </c>
      <c r="O53" s="22">
        <f t="shared" si="3"/>
        <v>1</v>
      </c>
      <c r="P53" s="22">
        <f t="shared" si="3"/>
        <v>1</v>
      </c>
      <c r="Q53" s="22">
        <f t="shared" si="3"/>
        <v>1</v>
      </c>
      <c r="R53" s="22">
        <f t="shared" si="3"/>
        <v>0</v>
      </c>
      <c r="S53" s="22">
        <f t="shared" si="3"/>
        <v>0</v>
      </c>
      <c r="T53" s="22">
        <f t="shared" si="3"/>
        <v>1</v>
      </c>
      <c r="U53" s="22">
        <f t="shared" si="3"/>
        <v>0</v>
      </c>
      <c r="V53" s="22">
        <f t="shared" si="3"/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3.5" customHeight="1" x14ac:dyDescent="0.25">
      <c r="A54" s="2"/>
      <c r="B54" s="11" t="str">
        <f>Projetos!B20</f>
        <v>Proj18</v>
      </c>
      <c r="C54" s="22">
        <f t="shared" si="2"/>
        <v>0</v>
      </c>
      <c r="D54" s="22">
        <f t="shared" si="2"/>
        <v>0</v>
      </c>
      <c r="E54" s="22">
        <f t="shared" si="2"/>
        <v>0</v>
      </c>
      <c r="F54" s="22">
        <f t="shared" si="2"/>
        <v>0</v>
      </c>
      <c r="G54" s="22">
        <f t="shared" si="2"/>
        <v>1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 t="shared" si="2"/>
        <v>1</v>
      </c>
      <c r="L54" s="22">
        <f t="shared" si="2"/>
        <v>1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1</v>
      </c>
      <c r="Q54" s="22">
        <f t="shared" si="3"/>
        <v>1</v>
      </c>
      <c r="R54" s="22">
        <f t="shared" si="3"/>
        <v>0</v>
      </c>
      <c r="S54" s="22">
        <f t="shared" si="3"/>
        <v>0</v>
      </c>
      <c r="T54" s="22">
        <f t="shared" si="3"/>
        <v>0</v>
      </c>
      <c r="U54" s="22">
        <f t="shared" si="3"/>
        <v>0</v>
      </c>
      <c r="V54" s="22">
        <f t="shared" si="3"/>
        <v>0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3.5" customHeight="1" x14ac:dyDescent="0.25">
      <c r="A55" s="2"/>
      <c r="B55" s="11" t="str">
        <f>Projetos!B21</f>
        <v>Proj19</v>
      </c>
      <c r="C55" s="22">
        <f t="shared" si="2"/>
        <v>1</v>
      </c>
      <c r="D55" s="22">
        <f t="shared" si="2"/>
        <v>0</v>
      </c>
      <c r="E55" s="22">
        <f t="shared" si="2"/>
        <v>1</v>
      </c>
      <c r="F55" s="22">
        <f t="shared" si="2"/>
        <v>1</v>
      </c>
      <c r="G55" s="22">
        <f t="shared" si="2"/>
        <v>1</v>
      </c>
      <c r="H55" s="22">
        <f t="shared" si="2"/>
        <v>1</v>
      </c>
      <c r="I55" s="22">
        <f t="shared" si="2"/>
        <v>1</v>
      </c>
      <c r="J55" s="22">
        <f t="shared" si="2"/>
        <v>1</v>
      </c>
      <c r="K55" s="22">
        <f t="shared" si="2"/>
        <v>1</v>
      </c>
      <c r="L55" s="22">
        <f t="shared" si="2"/>
        <v>1</v>
      </c>
      <c r="M55" s="22">
        <f t="shared" si="3"/>
        <v>1</v>
      </c>
      <c r="N55" s="22">
        <f t="shared" si="3"/>
        <v>1</v>
      </c>
      <c r="O55" s="22">
        <f t="shared" si="3"/>
        <v>1</v>
      </c>
      <c r="P55" s="22">
        <f t="shared" si="3"/>
        <v>1</v>
      </c>
      <c r="Q55" s="22">
        <f t="shared" si="3"/>
        <v>1</v>
      </c>
      <c r="R55" s="22">
        <f t="shared" si="3"/>
        <v>1</v>
      </c>
      <c r="S55" s="22">
        <f t="shared" si="3"/>
        <v>1</v>
      </c>
      <c r="T55" s="22">
        <f t="shared" si="3"/>
        <v>1</v>
      </c>
      <c r="U55" s="22">
        <f t="shared" si="3"/>
        <v>0</v>
      </c>
      <c r="V55" s="22">
        <f t="shared" si="3"/>
        <v>1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3.5" customHeight="1" x14ac:dyDescent="0.25">
      <c r="A56" s="2"/>
      <c r="B56" s="11" t="str">
        <f>Projetos!B22</f>
        <v>Proj20</v>
      </c>
      <c r="C56" s="22">
        <f t="shared" si="2"/>
        <v>1</v>
      </c>
      <c r="D56" s="22">
        <f t="shared" si="2"/>
        <v>0</v>
      </c>
      <c r="E56" s="22">
        <f t="shared" si="2"/>
        <v>0</v>
      </c>
      <c r="F56" s="22">
        <f t="shared" si="2"/>
        <v>1</v>
      </c>
      <c r="G56" s="22">
        <f t="shared" si="2"/>
        <v>1</v>
      </c>
      <c r="H56" s="22">
        <f t="shared" si="2"/>
        <v>0</v>
      </c>
      <c r="I56" s="22">
        <f t="shared" si="2"/>
        <v>1</v>
      </c>
      <c r="J56" s="22">
        <f t="shared" si="2"/>
        <v>1</v>
      </c>
      <c r="K56" s="22">
        <f t="shared" si="2"/>
        <v>1</v>
      </c>
      <c r="L56" s="22">
        <f t="shared" si="2"/>
        <v>1</v>
      </c>
      <c r="M56" s="22">
        <f t="shared" si="3"/>
        <v>1</v>
      </c>
      <c r="N56" s="22">
        <f t="shared" si="3"/>
        <v>0</v>
      </c>
      <c r="O56" s="22">
        <f t="shared" si="3"/>
        <v>1</v>
      </c>
      <c r="P56" s="22">
        <f t="shared" si="3"/>
        <v>1</v>
      </c>
      <c r="Q56" s="22">
        <f t="shared" si="3"/>
        <v>1</v>
      </c>
      <c r="R56" s="22">
        <f t="shared" si="3"/>
        <v>1</v>
      </c>
      <c r="S56" s="22">
        <f t="shared" si="3"/>
        <v>1</v>
      </c>
      <c r="T56" s="22">
        <f t="shared" si="3"/>
        <v>1</v>
      </c>
      <c r="U56" s="22">
        <f t="shared" si="3"/>
        <v>0</v>
      </c>
      <c r="V56" s="22">
        <f t="shared" si="3"/>
        <v>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3.5" customHeight="1" x14ac:dyDescent="0.25">
      <c r="A58" s="2"/>
      <c r="B58" s="111" t="s">
        <v>251</v>
      </c>
      <c r="C58" s="111"/>
      <c r="D58" s="111"/>
      <c r="E58" s="111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3.5" customHeight="1" x14ac:dyDescent="0.25">
      <c r="A59" s="2"/>
      <c r="B59" s="110" t="s">
        <v>252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86"/>
      <c r="M59" s="86"/>
      <c r="N59" s="86"/>
      <c r="O59" s="86"/>
      <c r="P59" s="8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3.5" customHeight="1" x14ac:dyDescent="0.25">
      <c r="A61" s="23"/>
      <c r="B61" s="113" t="s">
        <v>10</v>
      </c>
      <c r="C61" s="114"/>
      <c r="D61" s="114"/>
      <c r="E61" s="114"/>
      <c r="F61" s="115"/>
      <c r="G61" s="20" t="s">
        <v>236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ht="13.5" customHeight="1" x14ac:dyDescent="0.25">
      <c r="A62" s="2"/>
      <c r="B62" s="6"/>
      <c r="C62" s="6"/>
      <c r="D62" s="6"/>
      <c r="E62" s="6"/>
      <c r="F62" s="6"/>
      <c r="G62" s="6"/>
      <c r="H62" s="6"/>
      <c r="I62" s="6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3.5" customHeight="1" x14ac:dyDescent="0.25">
      <c r="A63" s="2"/>
      <c r="B63" s="2"/>
      <c r="C63" s="21" t="str">
        <f>B64</f>
        <v>Proj01</v>
      </c>
      <c r="D63" s="21" t="s">
        <v>33</v>
      </c>
      <c r="E63" s="21" t="s">
        <v>34</v>
      </c>
      <c r="F63" s="21" t="s">
        <v>35</v>
      </c>
      <c r="G63" s="21" t="s">
        <v>36</v>
      </c>
      <c r="H63" s="21" t="s">
        <v>37</v>
      </c>
      <c r="I63" s="21" t="s">
        <v>38</v>
      </c>
      <c r="J63" s="21" t="s">
        <v>39</v>
      </c>
      <c r="K63" s="21" t="s">
        <v>40</v>
      </c>
      <c r="L63" s="21" t="s">
        <v>41</v>
      </c>
      <c r="M63" s="21" t="s">
        <v>42</v>
      </c>
      <c r="N63" s="21" t="s">
        <v>43</v>
      </c>
      <c r="O63" s="21" t="s">
        <v>44</v>
      </c>
      <c r="P63" s="21" t="s">
        <v>45</v>
      </c>
      <c r="Q63" s="21" t="s">
        <v>46</v>
      </c>
      <c r="R63" s="21" t="s">
        <v>47</v>
      </c>
      <c r="S63" s="21" t="s">
        <v>48</v>
      </c>
      <c r="T63" s="21" t="s">
        <v>49</v>
      </c>
      <c r="U63" s="21" t="s">
        <v>50</v>
      </c>
      <c r="V63" s="21" t="s">
        <v>51</v>
      </c>
      <c r="W63" s="2"/>
      <c r="X63" s="2"/>
      <c r="Y63" s="2" t="s">
        <v>7</v>
      </c>
      <c r="Z63" s="10"/>
      <c r="AA63" s="10"/>
      <c r="AB63" s="10"/>
      <c r="AC63" s="10"/>
      <c r="AD63" s="2"/>
      <c r="AE63" s="2"/>
      <c r="AF63" s="2"/>
      <c r="AG63" s="2"/>
      <c r="AH63" s="2"/>
    </row>
    <row r="64" spans="1:34" ht="13.5" customHeight="1" x14ac:dyDescent="0.25">
      <c r="A64" s="2"/>
      <c r="B64" s="11" t="str">
        <f>Projetos!B3</f>
        <v>Proj01</v>
      </c>
      <c r="C64" s="22">
        <f t="shared" ref="C64:L73" si="4">IF(VLOOKUP($B64,$B$7:$H$27,MATCH($G$61,$B$7:$H$7,0),0)&gt;VLOOKUP(C$63,$B$7:$H$27,MATCH($G$61,$B$7:$H$7,0),0),1,0)</f>
        <v>0</v>
      </c>
      <c r="D64" s="22">
        <f t="shared" si="4"/>
        <v>0</v>
      </c>
      <c r="E64" s="22">
        <f t="shared" si="4"/>
        <v>0</v>
      </c>
      <c r="F64" s="22">
        <f t="shared" si="4"/>
        <v>0</v>
      </c>
      <c r="G64" s="22">
        <f t="shared" si="4"/>
        <v>1</v>
      </c>
      <c r="H64" s="22">
        <f t="shared" si="4"/>
        <v>0</v>
      </c>
      <c r="I64" s="22">
        <f t="shared" si="4"/>
        <v>0</v>
      </c>
      <c r="J64" s="22">
        <f t="shared" si="4"/>
        <v>0</v>
      </c>
      <c r="K64" s="22">
        <f t="shared" si="4"/>
        <v>1</v>
      </c>
      <c r="L64" s="22">
        <f t="shared" si="4"/>
        <v>1</v>
      </c>
      <c r="M64" s="22">
        <f t="shared" ref="M64:V73" si="5">IF(VLOOKUP($B64,$B$7:$H$27,MATCH($G$61,$B$7:$H$7,0),0)&gt;VLOOKUP(M$63,$B$7:$H$27,MATCH($G$61,$B$7:$H$7,0),0),1,0)</f>
        <v>0</v>
      </c>
      <c r="N64" s="22">
        <f t="shared" si="5"/>
        <v>0</v>
      </c>
      <c r="O64" s="22">
        <f t="shared" si="5"/>
        <v>1</v>
      </c>
      <c r="P64" s="22">
        <f t="shared" si="5"/>
        <v>1</v>
      </c>
      <c r="Q64" s="22">
        <f t="shared" si="5"/>
        <v>1</v>
      </c>
      <c r="R64" s="22">
        <f t="shared" si="5"/>
        <v>0</v>
      </c>
      <c r="S64" s="22">
        <f t="shared" si="5"/>
        <v>1</v>
      </c>
      <c r="T64" s="22">
        <f t="shared" si="5"/>
        <v>1</v>
      </c>
      <c r="U64" s="22">
        <f t="shared" si="5"/>
        <v>1</v>
      </c>
      <c r="V64" s="22">
        <f t="shared" si="5"/>
        <v>1</v>
      </c>
      <c r="W64" s="2"/>
      <c r="X64" s="2"/>
      <c r="Y64" s="10"/>
      <c r="Z64" s="6"/>
      <c r="AA64" s="6"/>
      <c r="AB64" s="6"/>
      <c r="AC64" s="6"/>
      <c r="AD64" s="2"/>
      <c r="AE64" s="2"/>
      <c r="AF64" s="2"/>
      <c r="AG64" s="2"/>
      <c r="AH64" s="2"/>
    </row>
    <row r="65" spans="1:34" ht="13.5" customHeight="1" x14ac:dyDescent="0.25">
      <c r="A65" s="2"/>
      <c r="B65" s="11" t="str">
        <f>Projetos!B4</f>
        <v>Proj02</v>
      </c>
      <c r="C65" s="22">
        <f t="shared" si="4"/>
        <v>1</v>
      </c>
      <c r="D65" s="22">
        <f t="shared" si="4"/>
        <v>0</v>
      </c>
      <c r="E65" s="22">
        <f t="shared" si="4"/>
        <v>1</v>
      </c>
      <c r="F65" s="22">
        <f t="shared" si="4"/>
        <v>1</v>
      </c>
      <c r="G65" s="22">
        <f t="shared" si="4"/>
        <v>1</v>
      </c>
      <c r="H65" s="22">
        <f t="shared" si="4"/>
        <v>1</v>
      </c>
      <c r="I65" s="22">
        <f t="shared" si="4"/>
        <v>1</v>
      </c>
      <c r="J65" s="22">
        <f t="shared" si="4"/>
        <v>1</v>
      </c>
      <c r="K65" s="22">
        <f t="shared" si="4"/>
        <v>1</v>
      </c>
      <c r="L65" s="22">
        <f t="shared" si="4"/>
        <v>1</v>
      </c>
      <c r="M65" s="22">
        <f t="shared" si="5"/>
        <v>0</v>
      </c>
      <c r="N65" s="22">
        <f t="shared" si="5"/>
        <v>1</v>
      </c>
      <c r="O65" s="22">
        <f t="shared" si="5"/>
        <v>1</v>
      </c>
      <c r="P65" s="22">
        <f t="shared" si="5"/>
        <v>1</v>
      </c>
      <c r="Q65" s="22">
        <f t="shared" si="5"/>
        <v>1</v>
      </c>
      <c r="R65" s="22">
        <f t="shared" si="5"/>
        <v>1</v>
      </c>
      <c r="S65" s="22">
        <f t="shared" si="5"/>
        <v>1</v>
      </c>
      <c r="T65" s="22">
        <f t="shared" si="5"/>
        <v>1</v>
      </c>
      <c r="U65" s="22">
        <f t="shared" si="5"/>
        <v>1</v>
      </c>
      <c r="V65" s="22">
        <f t="shared" si="5"/>
        <v>1</v>
      </c>
      <c r="W65" s="2"/>
      <c r="X65" s="2"/>
      <c r="Y65" s="10"/>
      <c r="Z65" s="6"/>
      <c r="AA65" s="6"/>
      <c r="AE65" s="2" t="s">
        <v>8</v>
      </c>
      <c r="AG65" s="2"/>
      <c r="AH65" s="6"/>
    </row>
    <row r="66" spans="1:34" ht="13.5" customHeight="1" x14ac:dyDescent="0.25">
      <c r="A66" s="2"/>
      <c r="B66" s="11" t="str">
        <f>Projetos!B5</f>
        <v>Proj03</v>
      </c>
      <c r="C66" s="22">
        <f t="shared" si="4"/>
        <v>1</v>
      </c>
      <c r="D66" s="22">
        <f t="shared" si="4"/>
        <v>0</v>
      </c>
      <c r="E66" s="22">
        <f t="shared" si="4"/>
        <v>0</v>
      </c>
      <c r="F66" s="22">
        <f t="shared" si="4"/>
        <v>1</v>
      </c>
      <c r="G66" s="22">
        <f t="shared" si="4"/>
        <v>1</v>
      </c>
      <c r="H66" s="22">
        <f t="shared" si="4"/>
        <v>0</v>
      </c>
      <c r="I66" s="22">
        <f t="shared" si="4"/>
        <v>1</v>
      </c>
      <c r="J66" s="22">
        <f t="shared" si="4"/>
        <v>1</v>
      </c>
      <c r="K66" s="22">
        <f t="shared" si="4"/>
        <v>1</v>
      </c>
      <c r="L66" s="22">
        <f t="shared" si="4"/>
        <v>1</v>
      </c>
      <c r="M66" s="22">
        <f t="shared" si="5"/>
        <v>0</v>
      </c>
      <c r="N66" s="22">
        <f t="shared" si="5"/>
        <v>0</v>
      </c>
      <c r="O66" s="22">
        <f t="shared" si="5"/>
        <v>1</v>
      </c>
      <c r="P66" s="22">
        <f t="shared" si="5"/>
        <v>1</v>
      </c>
      <c r="Q66" s="22">
        <f t="shared" si="5"/>
        <v>1</v>
      </c>
      <c r="R66" s="22">
        <f t="shared" si="5"/>
        <v>1</v>
      </c>
      <c r="S66" s="22">
        <f t="shared" si="5"/>
        <v>1</v>
      </c>
      <c r="T66" s="22">
        <f t="shared" si="5"/>
        <v>1</v>
      </c>
      <c r="U66" s="22">
        <f t="shared" si="5"/>
        <v>1</v>
      </c>
      <c r="V66" s="22">
        <f t="shared" si="5"/>
        <v>1</v>
      </c>
      <c r="W66" s="2"/>
      <c r="X66" s="2"/>
      <c r="Y66" s="10"/>
      <c r="Z66" s="6"/>
      <c r="AA66" s="6"/>
      <c r="AE66" s="2" t="s">
        <v>9</v>
      </c>
      <c r="AG66" s="2"/>
      <c r="AH66" s="6"/>
    </row>
    <row r="67" spans="1:34" ht="13.5" customHeight="1" x14ac:dyDescent="0.25">
      <c r="A67" s="2"/>
      <c r="B67" s="11" t="str">
        <f>Projetos!B6</f>
        <v>Proj04</v>
      </c>
      <c r="C67" s="22">
        <f t="shared" si="4"/>
        <v>1</v>
      </c>
      <c r="D67" s="22">
        <f t="shared" si="4"/>
        <v>0</v>
      </c>
      <c r="E67" s="22">
        <f t="shared" si="4"/>
        <v>0</v>
      </c>
      <c r="F67" s="22">
        <f t="shared" si="4"/>
        <v>0</v>
      </c>
      <c r="G67" s="22">
        <f t="shared" si="4"/>
        <v>1</v>
      </c>
      <c r="H67" s="22">
        <f t="shared" si="4"/>
        <v>0</v>
      </c>
      <c r="I67" s="22">
        <f t="shared" si="4"/>
        <v>1</v>
      </c>
      <c r="J67" s="22">
        <f t="shared" si="4"/>
        <v>1</v>
      </c>
      <c r="K67" s="22">
        <f t="shared" si="4"/>
        <v>1</v>
      </c>
      <c r="L67" s="22">
        <f t="shared" si="4"/>
        <v>1</v>
      </c>
      <c r="M67" s="22">
        <f t="shared" si="5"/>
        <v>0</v>
      </c>
      <c r="N67" s="22">
        <f t="shared" si="5"/>
        <v>0</v>
      </c>
      <c r="O67" s="22">
        <f t="shared" si="5"/>
        <v>1</v>
      </c>
      <c r="P67" s="22">
        <f t="shared" si="5"/>
        <v>1</v>
      </c>
      <c r="Q67" s="22">
        <f t="shared" si="5"/>
        <v>1</v>
      </c>
      <c r="R67" s="22">
        <f t="shared" si="5"/>
        <v>1</v>
      </c>
      <c r="S67" s="22">
        <f t="shared" si="5"/>
        <v>1</v>
      </c>
      <c r="T67" s="22">
        <f t="shared" si="5"/>
        <v>1</v>
      </c>
      <c r="U67" s="22">
        <f t="shared" si="5"/>
        <v>1</v>
      </c>
      <c r="V67" s="22">
        <f t="shared" si="5"/>
        <v>1</v>
      </c>
      <c r="W67" s="2"/>
      <c r="X67" s="2"/>
      <c r="Y67" s="10"/>
      <c r="Z67" s="6"/>
      <c r="AA67" s="6"/>
      <c r="AB67" s="6"/>
      <c r="AC67" s="6"/>
      <c r="AD67" s="2"/>
      <c r="AE67" s="2"/>
      <c r="AF67" s="2"/>
      <c r="AG67" s="2"/>
      <c r="AH67" s="2"/>
    </row>
    <row r="68" spans="1:34" ht="13.5" customHeight="1" x14ac:dyDescent="0.25">
      <c r="A68" s="2"/>
      <c r="B68" s="11" t="str">
        <f>Projetos!B7</f>
        <v>Proj05</v>
      </c>
      <c r="C68" s="22">
        <f t="shared" si="4"/>
        <v>0</v>
      </c>
      <c r="D68" s="22">
        <f t="shared" si="4"/>
        <v>0</v>
      </c>
      <c r="E68" s="22">
        <f t="shared" si="4"/>
        <v>0</v>
      </c>
      <c r="F68" s="22">
        <f t="shared" si="4"/>
        <v>0</v>
      </c>
      <c r="G68" s="22">
        <f t="shared" si="4"/>
        <v>0</v>
      </c>
      <c r="H68" s="22">
        <f t="shared" si="4"/>
        <v>0</v>
      </c>
      <c r="I68" s="22">
        <f t="shared" si="4"/>
        <v>0</v>
      </c>
      <c r="J68" s="22">
        <f t="shared" si="4"/>
        <v>0</v>
      </c>
      <c r="K68" s="22">
        <f t="shared" si="4"/>
        <v>0</v>
      </c>
      <c r="L68" s="22">
        <f t="shared" si="4"/>
        <v>0</v>
      </c>
      <c r="M68" s="22">
        <f t="shared" si="5"/>
        <v>0</v>
      </c>
      <c r="N68" s="22">
        <f t="shared" si="5"/>
        <v>0</v>
      </c>
      <c r="O68" s="22">
        <f t="shared" si="5"/>
        <v>0</v>
      </c>
      <c r="P68" s="22">
        <f t="shared" si="5"/>
        <v>0</v>
      </c>
      <c r="Q68" s="22">
        <f t="shared" si="5"/>
        <v>0</v>
      </c>
      <c r="R68" s="22">
        <f t="shared" si="5"/>
        <v>0</v>
      </c>
      <c r="S68" s="22">
        <f t="shared" si="5"/>
        <v>0</v>
      </c>
      <c r="T68" s="22">
        <f t="shared" si="5"/>
        <v>0</v>
      </c>
      <c r="U68" s="22">
        <f t="shared" si="5"/>
        <v>0</v>
      </c>
      <c r="V68" s="22">
        <f t="shared" si="5"/>
        <v>0</v>
      </c>
      <c r="W68" s="2"/>
      <c r="X68" s="2"/>
      <c r="Y68" s="10"/>
      <c r="Z68" s="6"/>
      <c r="AA68" s="6"/>
      <c r="AB68" s="6"/>
      <c r="AC68" s="6"/>
      <c r="AD68" s="2"/>
      <c r="AE68" s="2"/>
      <c r="AF68" s="2"/>
      <c r="AG68" s="2"/>
      <c r="AH68" s="2"/>
    </row>
    <row r="69" spans="1:34" ht="13.5" customHeight="1" x14ac:dyDescent="0.25">
      <c r="A69" s="2"/>
      <c r="B69" s="11" t="str">
        <f>Projetos!B8</f>
        <v>Proj06</v>
      </c>
      <c r="C69" s="22">
        <f t="shared" si="4"/>
        <v>1</v>
      </c>
      <c r="D69" s="22">
        <f t="shared" si="4"/>
        <v>0</v>
      </c>
      <c r="E69" s="22">
        <f t="shared" si="4"/>
        <v>0</v>
      </c>
      <c r="F69" s="22">
        <f t="shared" si="4"/>
        <v>1</v>
      </c>
      <c r="G69" s="22">
        <f t="shared" si="4"/>
        <v>1</v>
      </c>
      <c r="H69" s="22">
        <f t="shared" si="4"/>
        <v>0</v>
      </c>
      <c r="I69" s="22">
        <f t="shared" si="4"/>
        <v>1</v>
      </c>
      <c r="J69" s="22">
        <f t="shared" si="4"/>
        <v>1</v>
      </c>
      <c r="K69" s="22">
        <f t="shared" si="4"/>
        <v>1</v>
      </c>
      <c r="L69" s="22">
        <f t="shared" si="4"/>
        <v>1</v>
      </c>
      <c r="M69" s="22">
        <f t="shared" si="5"/>
        <v>0</v>
      </c>
      <c r="N69" s="22">
        <f t="shared" si="5"/>
        <v>0</v>
      </c>
      <c r="O69" s="22">
        <f t="shared" si="5"/>
        <v>1</v>
      </c>
      <c r="P69" s="22">
        <f t="shared" si="5"/>
        <v>1</v>
      </c>
      <c r="Q69" s="22">
        <f t="shared" si="5"/>
        <v>1</v>
      </c>
      <c r="R69" s="22">
        <f t="shared" si="5"/>
        <v>1</v>
      </c>
      <c r="S69" s="22">
        <f t="shared" si="5"/>
        <v>1</v>
      </c>
      <c r="T69" s="22">
        <f t="shared" si="5"/>
        <v>1</v>
      </c>
      <c r="U69" s="22">
        <f t="shared" si="5"/>
        <v>1</v>
      </c>
      <c r="V69" s="22">
        <f t="shared" si="5"/>
        <v>1</v>
      </c>
      <c r="W69" s="2"/>
      <c r="X69" s="2"/>
      <c r="Y69" s="10"/>
      <c r="Z69" s="6"/>
      <c r="AA69" s="6"/>
      <c r="AB69" s="6"/>
      <c r="AC69" s="6"/>
      <c r="AD69" s="2"/>
      <c r="AE69" s="2"/>
      <c r="AF69" s="2"/>
      <c r="AG69" s="2"/>
      <c r="AH69" s="2"/>
    </row>
    <row r="70" spans="1:34" ht="13.5" customHeight="1" x14ac:dyDescent="0.25">
      <c r="A70" s="2"/>
      <c r="B70" s="11" t="str">
        <f>Projetos!B9</f>
        <v>Proj07</v>
      </c>
      <c r="C70" s="22">
        <f t="shared" si="4"/>
        <v>0</v>
      </c>
      <c r="D70" s="22">
        <f t="shared" si="4"/>
        <v>0</v>
      </c>
      <c r="E70" s="22">
        <f t="shared" si="4"/>
        <v>0</v>
      </c>
      <c r="F70" s="22">
        <f t="shared" si="4"/>
        <v>0</v>
      </c>
      <c r="G70" s="22">
        <f t="shared" si="4"/>
        <v>1</v>
      </c>
      <c r="H70" s="22">
        <f t="shared" si="4"/>
        <v>0</v>
      </c>
      <c r="I70" s="22">
        <f t="shared" si="4"/>
        <v>0</v>
      </c>
      <c r="J70" s="22">
        <f t="shared" si="4"/>
        <v>0</v>
      </c>
      <c r="K70" s="22">
        <f t="shared" si="4"/>
        <v>1</v>
      </c>
      <c r="L70" s="22">
        <f t="shared" si="4"/>
        <v>1</v>
      </c>
      <c r="M70" s="22">
        <f t="shared" si="5"/>
        <v>0</v>
      </c>
      <c r="N70" s="22">
        <f t="shared" si="5"/>
        <v>0</v>
      </c>
      <c r="O70" s="22">
        <f t="shared" si="5"/>
        <v>1</v>
      </c>
      <c r="P70" s="22">
        <f t="shared" si="5"/>
        <v>1</v>
      </c>
      <c r="Q70" s="22">
        <f t="shared" si="5"/>
        <v>1</v>
      </c>
      <c r="R70" s="22">
        <f t="shared" si="5"/>
        <v>0</v>
      </c>
      <c r="S70" s="22">
        <f t="shared" si="5"/>
        <v>1</v>
      </c>
      <c r="T70" s="22">
        <f t="shared" si="5"/>
        <v>1</v>
      </c>
      <c r="U70" s="22">
        <f t="shared" si="5"/>
        <v>1</v>
      </c>
      <c r="V70" s="22">
        <f t="shared" si="5"/>
        <v>1</v>
      </c>
      <c r="W70" s="2"/>
      <c r="X70" s="2"/>
      <c r="Y70" s="10"/>
      <c r="Z70" s="6"/>
      <c r="AA70" s="6"/>
      <c r="AB70" s="6"/>
      <c r="AC70" s="6"/>
      <c r="AD70" s="2"/>
      <c r="AE70" s="2"/>
      <c r="AF70" s="2"/>
      <c r="AG70" s="2"/>
      <c r="AH70" s="2"/>
    </row>
    <row r="71" spans="1:34" ht="13.5" customHeight="1" x14ac:dyDescent="0.25">
      <c r="A71" s="2"/>
      <c r="B71" s="11" t="str">
        <f>Projetos!B10</f>
        <v>Proj08</v>
      </c>
      <c r="C71" s="22">
        <f t="shared" si="4"/>
        <v>0</v>
      </c>
      <c r="D71" s="22">
        <f t="shared" si="4"/>
        <v>0</v>
      </c>
      <c r="E71" s="22">
        <f t="shared" si="4"/>
        <v>0</v>
      </c>
      <c r="F71" s="22">
        <f t="shared" si="4"/>
        <v>0</v>
      </c>
      <c r="G71" s="22">
        <f t="shared" si="4"/>
        <v>1</v>
      </c>
      <c r="H71" s="22">
        <f t="shared" si="4"/>
        <v>0</v>
      </c>
      <c r="I71" s="22">
        <f t="shared" si="4"/>
        <v>0</v>
      </c>
      <c r="J71" s="22">
        <f t="shared" si="4"/>
        <v>0</v>
      </c>
      <c r="K71" s="22">
        <f t="shared" si="4"/>
        <v>1</v>
      </c>
      <c r="L71" s="22">
        <f t="shared" si="4"/>
        <v>1</v>
      </c>
      <c r="M71" s="22">
        <f t="shared" si="5"/>
        <v>0</v>
      </c>
      <c r="N71" s="22">
        <f t="shared" si="5"/>
        <v>0</v>
      </c>
      <c r="O71" s="22">
        <f t="shared" si="5"/>
        <v>1</v>
      </c>
      <c r="P71" s="22">
        <f t="shared" si="5"/>
        <v>1</v>
      </c>
      <c r="Q71" s="22">
        <f t="shared" si="5"/>
        <v>1</v>
      </c>
      <c r="R71" s="22">
        <f t="shared" si="5"/>
        <v>0</v>
      </c>
      <c r="S71" s="22">
        <f t="shared" si="5"/>
        <v>1</v>
      </c>
      <c r="T71" s="22">
        <f t="shared" si="5"/>
        <v>1</v>
      </c>
      <c r="U71" s="22">
        <f t="shared" si="5"/>
        <v>1</v>
      </c>
      <c r="V71" s="22">
        <f t="shared" si="5"/>
        <v>1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3.5" customHeight="1" x14ac:dyDescent="0.25">
      <c r="A72" s="2"/>
      <c r="B72" s="11" t="str">
        <f>Projetos!B11</f>
        <v>Proj09</v>
      </c>
      <c r="C72" s="22">
        <f t="shared" si="4"/>
        <v>0</v>
      </c>
      <c r="D72" s="22">
        <f t="shared" si="4"/>
        <v>0</v>
      </c>
      <c r="E72" s="22">
        <f t="shared" si="4"/>
        <v>0</v>
      </c>
      <c r="F72" s="22">
        <f t="shared" si="4"/>
        <v>0</v>
      </c>
      <c r="G72" s="22">
        <f t="shared" si="4"/>
        <v>1</v>
      </c>
      <c r="H72" s="22">
        <f t="shared" si="4"/>
        <v>0</v>
      </c>
      <c r="I72" s="22">
        <f t="shared" si="4"/>
        <v>0</v>
      </c>
      <c r="J72" s="22">
        <f t="shared" si="4"/>
        <v>0</v>
      </c>
      <c r="K72" s="22">
        <f t="shared" si="4"/>
        <v>0</v>
      </c>
      <c r="L72" s="22">
        <f t="shared" si="4"/>
        <v>0</v>
      </c>
      <c r="M72" s="22">
        <f t="shared" si="5"/>
        <v>0</v>
      </c>
      <c r="N72" s="22">
        <f t="shared" si="5"/>
        <v>0</v>
      </c>
      <c r="O72" s="22">
        <f t="shared" si="5"/>
        <v>0</v>
      </c>
      <c r="P72" s="22">
        <f t="shared" si="5"/>
        <v>1</v>
      </c>
      <c r="Q72" s="22">
        <f t="shared" si="5"/>
        <v>0</v>
      </c>
      <c r="R72" s="22">
        <f t="shared" si="5"/>
        <v>0</v>
      </c>
      <c r="S72" s="22">
        <f t="shared" si="5"/>
        <v>0</v>
      </c>
      <c r="T72" s="22">
        <f t="shared" si="5"/>
        <v>1</v>
      </c>
      <c r="U72" s="22">
        <f t="shared" si="5"/>
        <v>0</v>
      </c>
      <c r="V72" s="22">
        <f t="shared" si="5"/>
        <v>0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3.5" customHeight="1" x14ac:dyDescent="0.25">
      <c r="A73" s="2"/>
      <c r="B73" s="11" t="str">
        <f>Projetos!B12</f>
        <v>Proj10</v>
      </c>
      <c r="C73" s="22">
        <f t="shared" si="4"/>
        <v>0</v>
      </c>
      <c r="D73" s="22">
        <f t="shared" si="4"/>
        <v>0</v>
      </c>
      <c r="E73" s="22">
        <f t="shared" si="4"/>
        <v>0</v>
      </c>
      <c r="F73" s="22">
        <f t="shared" si="4"/>
        <v>0</v>
      </c>
      <c r="G73" s="22">
        <f t="shared" si="4"/>
        <v>1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1</v>
      </c>
      <c r="L73" s="22">
        <f t="shared" si="4"/>
        <v>0</v>
      </c>
      <c r="M73" s="22">
        <f t="shared" si="5"/>
        <v>0</v>
      </c>
      <c r="N73" s="22">
        <f t="shared" si="5"/>
        <v>0</v>
      </c>
      <c r="O73" s="22">
        <f t="shared" si="5"/>
        <v>0</v>
      </c>
      <c r="P73" s="22">
        <f t="shared" si="5"/>
        <v>1</v>
      </c>
      <c r="Q73" s="22">
        <f t="shared" si="5"/>
        <v>1</v>
      </c>
      <c r="R73" s="22">
        <f t="shared" si="5"/>
        <v>0</v>
      </c>
      <c r="S73" s="22">
        <f t="shared" si="5"/>
        <v>1</v>
      </c>
      <c r="T73" s="22">
        <f t="shared" si="5"/>
        <v>1</v>
      </c>
      <c r="U73" s="22">
        <f t="shared" si="5"/>
        <v>1</v>
      </c>
      <c r="V73" s="22">
        <f t="shared" si="5"/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3.5" customHeight="1" x14ac:dyDescent="0.25">
      <c r="A74" s="2"/>
      <c r="B74" s="11" t="str">
        <f>Projetos!B13</f>
        <v>Proj11</v>
      </c>
      <c r="C74" s="22">
        <f t="shared" ref="C74:L83" si="6">IF(VLOOKUP($B74,$B$7:$H$27,MATCH($G$61,$B$7:$H$7,0),0)&gt;VLOOKUP(C$63,$B$7:$H$27,MATCH($G$61,$B$7:$H$7,0),0),1,0)</f>
        <v>1</v>
      </c>
      <c r="D74" s="22">
        <f t="shared" si="6"/>
        <v>0</v>
      </c>
      <c r="E74" s="22">
        <f t="shared" si="6"/>
        <v>1</v>
      </c>
      <c r="F74" s="22">
        <f t="shared" si="6"/>
        <v>1</v>
      </c>
      <c r="G74" s="22">
        <f t="shared" si="6"/>
        <v>1</v>
      </c>
      <c r="H74" s="22">
        <f t="shared" si="6"/>
        <v>1</v>
      </c>
      <c r="I74" s="22">
        <f t="shared" si="6"/>
        <v>1</v>
      </c>
      <c r="J74" s="22">
        <f t="shared" si="6"/>
        <v>1</v>
      </c>
      <c r="K74" s="22">
        <f t="shared" si="6"/>
        <v>1</v>
      </c>
      <c r="L74" s="22">
        <f t="shared" si="6"/>
        <v>1</v>
      </c>
      <c r="M74" s="22">
        <f t="shared" ref="M74:V83" si="7">IF(VLOOKUP($B74,$B$7:$H$27,MATCH($G$61,$B$7:$H$7,0),0)&gt;VLOOKUP(M$63,$B$7:$H$27,MATCH($G$61,$B$7:$H$7,0),0),1,0)</f>
        <v>0</v>
      </c>
      <c r="N74" s="22">
        <f t="shared" si="7"/>
        <v>1</v>
      </c>
      <c r="O74" s="22">
        <f t="shared" si="7"/>
        <v>1</v>
      </c>
      <c r="P74" s="22">
        <f t="shared" si="7"/>
        <v>1</v>
      </c>
      <c r="Q74" s="22">
        <f t="shared" si="7"/>
        <v>1</v>
      </c>
      <c r="R74" s="22">
        <f t="shared" si="7"/>
        <v>1</v>
      </c>
      <c r="S74" s="22">
        <f t="shared" si="7"/>
        <v>1</v>
      </c>
      <c r="T74" s="22">
        <f t="shared" si="7"/>
        <v>1</v>
      </c>
      <c r="U74" s="22">
        <f t="shared" si="7"/>
        <v>1</v>
      </c>
      <c r="V74" s="22">
        <f t="shared" si="7"/>
        <v>1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3.5" customHeight="1" x14ac:dyDescent="0.25">
      <c r="A75" s="2"/>
      <c r="B75" s="11" t="str">
        <f>Projetos!B14</f>
        <v>Proj12</v>
      </c>
      <c r="C75" s="22">
        <f t="shared" si="6"/>
        <v>1</v>
      </c>
      <c r="D75" s="22">
        <f t="shared" si="6"/>
        <v>0</v>
      </c>
      <c r="E75" s="22">
        <f t="shared" si="6"/>
        <v>0</v>
      </c>
      <c r="F75" s="22">
        <f t="shared" si="6"/>
        <v>1</v>
      </c>
      <c r="G75" s="22">
        <f t="shared" si="6"/>
        <v>1</v>
      </c>
      <c r="H75" s="22">
        <f t="shared" si="6"/>
        <v>0</v>
      </c>
      <c r="I75" s="22">
        <f t="shared" si="6"/>
        <v>1</v>
      </c>
      <c r="J75" s="22">
        <f t="shared" si="6"/>
        <v>1</v>
      </c>
      <c r="K75" s="22">
        <f t="shared" si="6"/>
        <v>1</v>
      </c>
      <c r="L75" s="22">
        <f t="shared" si="6"/>
        <v>1</v>
      </c>
      <c r="M75" s="22">
        <f t="shared" si="7"/>
        <v>0</v>
      </c>
      <c r="N75" s="22">
        <f t="shared" si="7"/>
        <v>0</v>
      </c>
      <c r="O75" s="22">
        <f t="shared" si="7"/>
        <v>1</v>
      </c>
      <c r="P75" s="22">
        <f t="shared" si="7"/>
        <v>1</v>
      </c>
      <c r="Q75" s="22">
        <f t="shared" si="7"/>
        <v>1</v>
      </c>
      <c r="R75" s="22">
        <f t="shared" si="7"/>
        <v>1</v>
      </c>
      <c r="S75" s="22">
        <f t="shared" si="7"/>
        <v>1</v>
      </c>
      <c r="T75" s="22">
        <f t="shared" si="7"/>
        <v>1</v>
      </c>
      <c r="U75" s="22">
        <f t="shared" si="7"/>
        <v>1</v>
      </c>
      <c r="V75" s="22">
        <f t="shared" si="7"/>
        <v>1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3.5" customHeight="1" x14ac:dyDescent="0.25">
      <c r="A76" s="2"/>
      <c r="B76" s="11" t="str">
        <f>Projetos!B15</f>
        <v>Proj13</v>
      </c>
      <c r="C76" s="22">
        <f t="shared" si="6"/>
        <v>0</v>
      </c>
      <c r="D76" s="22">
        <f t="shared" si="6"/>
        <v>0</v>
      </c>
      <c r="E76" s="22">
        <f t="shared" si="6"/>
        <v>0</v>
      </c>
      <c r="F76" s="22">
        <f t="shared" si="6"/>
        <v>0</v>
      </c>
      <c r="G76" s="22">
        <f t="shared" si="6"/>
        <v>1</v>
      </c>
      <c r="H76" s="22">
        <f t="shared" si="6"/>
        <v>0</v>
      </c>
      <c r="I76" s="22">
        <f t="shared" si="6"/>
        <v>0</v>
      </c>
      <c r="J76" s="22">
        <f t="shared" si="6"/>
        <v>0</v>
      </c>
      <c r="K76" s="22">
        <f t="shared" si="6"/>
        <v>1</v>
      </c>
      <c r="L76" s="22">
        <f t="shared" si="6"/>
        <v>0</v>
      </c>
      <c r="M76" s="22">
        <f t="shared" si="7"/>
        <v>0</v>
      </c>
      <c r="N76" s="22">
        <f t="shared" si="7"/>
        <v>0</v>
      </c>
      <c r="O76" s="22">
        <f t="shared" si="7"/>
        <v>0</v>
      </c>
      <c r="P76" s="22">
        <f t="shared" si="7"/>
        <v>1</v>
      </c>
      <c r="Q76" s="22">
        <f t="shared" si="7"/>
        <v>1</v>
      </c>
      <c r="R76" s="22">
        <f t="shared" si="7"/>
        <v>0</v>
      </c>
      <c r="S76" s="22">
        <f t="shared" si="7"/>
        <v>1</v>
      </c>
      <c r="T76" s="22">
        <f t="shared" si="7"/>
        <v>1</v>
      </c>
      <c r="U76" s="22">
        <f t="shared" si="7"/>
        <v>1</v>
      </c>
      <c r="V76" s="22">
        <f t="shared" si="7"/>
        <v>0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3.5" customHeight="1" x14ac:dyDescent="0.25">
      <c r="A77" s="2"/>
      <c r="B77" s="11" t="str">
        <f>Projetos!B16</f>
        <v>Proj14</v>
      </c>
      <c r="C77" s="22">
        <f t="shared" si="6"/>
        <v>0</v>
      </c>
      <c r="D77" s="22">
        <f t="shared" si="6"/>
        <v>0</v>
      </c>
      <c r="E77" s="22">
        <f t="shared" si="6"/>
        <v>0</v>
      </c>
      <c r="F77" s="22">
        <f t="shared" si="6"/>
        <v>0</v>
      </c>
      <c r="G77" s="22">
        <f t="shared" si="6"/>
        <v>1</v>
      </c>
      <c r="H77" s="22">
        <f t="shared" si="6"/>
        <v>0</v>
      </c>
      <c r="I77" s="22">
        <f t="shared" si="6"/>
        <v>0</v>
      </c>
      <c r="J77" s="22">
        <f t="shared" si="6"/>
        <v>0</v>
      </c>
      <c r="K77" s="22">
        <f t="shared" si="6"/>
        <v>0</v>
      </c>
      <c r="L77" s="22">
        <f t="shared" si="6"/>
        <v>0</v>
      </c>
      <c r="M77" s="22">
        <f t="shared" si="7"/>
        <v>0</v>
      </c>
      <c r="N77" s="22">
        <f t="shared" si="7"/>
        <v>0</v>
      </c>
      <c r="O77" s="22">
        <f t="shared" si="7"/>
        <v>0</v>
      </c>
      <c r="P77" s="22">
        <f t="shared" si="7"/>
        <v>0</v>
      </c>
      <c r="Q77" s="22">
        <f t="shared" si="7"/>
        <v>0</v>
      </c>
      <c r="R77" s="22">
        <f t="shared" si="7"/>
        <v>0</v>
      </c>
      <c r="S77" s="22">
        <f t="shared" si="7"/>
        <v>0</v>
      </c>
      <c r="T77" s="22">
        <f t="shared" si="7"/>
        <v>0</v>
      </c>
      <c r="U77" s="22">
        <f t="shared" si="7"/>
        <v>0</v>
      </c>
      <c r="V77" s="22">
        <f t="shared" si="7"/>
        <v>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3.5" customHeight="1" x14ac:dyDescent="0.25">
      <c r="A78" s="2"/>
      <c r="B78" s="11" t="str">
        <f>Projetos!B17</f>
        <v>Proj15</v>
      </c>
      <c r="C78" s="22">
        <f t="shared" si="6"/>
        <v>0</v>
      </c>
      <c r="D78" s="22">
        <f t="shared" si="6"/>
        <v>0</v>
      </c>
      <c r="E78" s="22">
        <f t="shared" si="6"/>
        <v>0</v>
      </c>
      <c r="F78" s="22">
        <f t="shared" si="6"/>
        <v>0</v>
      </c>
      <c r="G78" s="22">
        <f t="shared" si="6"/>
        <v>1</v>
      </c>
      <c r="H78" s="22">
        <f t="shared" si="6"/>
        <v>0</v>
      </c>
      <c r="I78" s="22">
        <f t="shared" si="6"/>
        <v>0</v>
      </c>
      <c r="J78" s="22">
        <f t="shared" si="6"/>
        <v>0</v>
      </c>
      <c r="K78" s="22">
        <f t="shared" si="6"/>
        <v>0</v>
      </c>
      <c r="L78" s="22">
        <f t="shared" si="6"/>
        <v>0</v>
      </c>
      <c r="M78" s="22">
        <f t="shared" si="7"/>
        <v>0</v>
      </c>
      <c r="N78" s="22">
        <f t="shared" si="7"/>
        <v>0</v>
      </c>
      <c r="O78" s="22">
        <f t="shared" si="7"/>
        <v>0</v>
      </c>
      <c r="P78" s="22">
        <f t="shared" si="7"/>
        <v>1</v>
      </c>
      <c r="Q78" s="22">
        <f t="shared" si="7"/>
        <v>0</v>
      </c>
      <c r="R78" s="22">
        <f t="shared" si="7"/>
        <v>0</v>
      </c>
      <c r="S78" s="22">
        <f t="shared" si="7"/>
        <v>0</v>
      </c>
      <c r="T78" s="22">
        <f t="shared" si="7"/>
        <v>1</v>
      </c>
      <c r="U78" s="22">
        <f t="shared" si="7"/>
        <v>0</v>
      </c>
      <c r="V78" s="22">
        <f t="shared" si="7"/>
        <v>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3.5" customHeight="1" x14ac:dyDescent="0.25">
      <c r="A79" s="2"/>
      <c r="B79" s="11" t="str">
        <f>Projetos!B18</f>
        <v>Proj16</v>
      </c>
      <c r="C79" s="22">
        <f t="shared" si="6"/>
        <v>0</v>
      </c>
      <c r="D79" s="22">
        <f t="shared" si="6"/>
        <v>0</v>
      </c>
      <c r="E79" s="22">
        <f t="shared" si="6"/>
        <v>0</v>
      </c>
      <c r="F79" s="22">
        <f t="shared" si="6"/>
        <v>0</v>
      </c>
      <c r="G79" s="22">
        <f t="shared" si="6"/>
        <v>1</v>
      </c>
      <c r="H79" s="22">
        <f t="shared" si="6"/>
        <v>0</v>
      </c>
      <c r="I79" s="22">
        <f t="shared" si="6"/>
        <v>0</v>
      </c>
      <c r="J79" s="22">
        <f t="shared" si="6"/>
        <v>0</v>
      </c>
      <c r="K79" s="22">
        <f t="shared" si="6"/>
        <v>1</v>
      </c>
      <c r="L79" s="22">
        <f t="shared" si="6"/>
        <v>1</v>
      </c>
      <c r="M79" s="22">
        <f t="shared" si="7"/>
        <v>0</v>
      </c>
      <c r="N79" s="22">
        <f t="shared" si="7"/>
        <v>0</v>
      </c>
      <c r="O79" s="22">
        <f t="shared" si="7"/>
        <v>1</v>
      </c>
      <c r="P79" s="22">
        <f t="shared" si="7"/>
        <v>1</v>
      </c>
      <c r="Q79" s="22">
        <f t="shared" si="7"/>
        <v>1</v>
      </c>
      <c r="R79" s="22">
        <f t="shared" si="7"/>
        <v>0</v>
      </c>
      <c r="S79" s="22">
        <f t="shared" si="7"/>
        <v>1</v>
      </c>
      <c r="T79" s="22">
        <f t="shared" si="7"/>
        <v>1</v>
      </c>
      <c r="U79" s="22">
        <f t="shared" si="7"/>
        <v>1</v>
      </c>
      <c r="V79" s="22">
        <f t="shared" si="7"/>
        <v>1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3.5" customHeight="1" x14ac:dyDescent="0.25">
      <c r="A80" s="2"/>
      <c r="B80" s="11" t="str">
        <f>Projetos!B19</f>
        <v>Proj17</v>
      </c>
      <c r="C80" s="22">
        <f t="shared" si="6"/>
        <v>0</v>
      </c>
      <c r="D80" s="22">
        <f t="shared" si="6"/>
        <v>0</v>
      </c>
      <c r="E80" s="22">
        <f t="shared" si="6"/>
        <v>0</v>
      </c>
      <c r="F80" s="22">
        <f t="shared" si="6"/>
        <v>0</v>
      </c>
      <c r="G80" s="22">
        <f t="shared" si="6"/>
        <v>1</v>
      </c>
      <c r="H80" s="22">
        <f t="shared" si="6"/>
        <v>0</v>
      </c>
      <c r="I80" s="22">
        <f t="shared" si="6"/>
        <v>0</v>
      </c>
      <c r="J80" s="22">
        <f t="shared" si="6"/>
        <v>0</v>
      </c>
      <c r="K80" s="22">
        <f t="shared" si="6"/>
        <v>0</v>
      </c>
      <c r="L80" s="22">
        <f t="shared" si="6"/>
        <v>0</v>
      </c>
      <c r="M80" s="22">
        <f t="shared" si="7"/>
        <v>0</v>
      </c>
      <c r="N80" s="22">
        <f t="shared" si="7"/>
        <v>0</v>
      </c>
      <c r="O80" s="22">
        <f t="shared" si="7"/>
        <v>0</v>
      </c>
      <c r="P80" s="22">
        <f t="shared" si="7"/>
        <v>1</v>
      </c>
      <c r="Q80" s="22">
        <f t="shared" si="7"/>
        <v>0</v>
      </c>
      <c r="R80" s="22">
        <f t="shared" si="7"/>
        <v>0</v>
      </c>
      <c r="S80" s="22">
        <f t="shared" si="7"/>
        <v>0</v>
      </c>
      <c r="T80" s="22">
        <f t="shared" si="7"/>
        <v>1</v>
      </c>
      <c r="U80" s="22">
        <f t="shared" si="7"/>
        <v>0</v>
      </c>
      <c r="V80" s="22">
        <f t="shared" si="7"/>
        <v>0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3.5" customHeight="1" x14ac:dyDescent="0.25">
      <c r="A81" s="2"/>
      <c r="B81" s="11" t="str">
        <f>Projetos!B20</f>
        <v>Proj18</v>
      </c>
      <c r="C81" s="22">
        <f t="shared" si="6"/>
        <v>0</v>
      </c>
      <c r="D81" s="22">
        <f t="shared" si="6"/>
        <v>0</v>
      </c>
      <c r="E81" s="22">
        <f t="shared" si="6"/>
        <v>0</v>
      </c>
      <c r="F81" s="22">
        <f t="shared" si="6"/>
        <v>0</v>
      </c>
      <c r="G81" s="22">
        <f t="shared" si="6"/>
        <v>1</v>
      </c>
      <c r="H81" s="22">
        <f t="shared" si="6"/>
        <v>0</v>
      </c>
      <c r="I81" s="22">
        <f t="shared" si="6"/>
        <v>0</v>
      </c>
      <c r="J81" s="22">
        <f t="shared" si="6"/>
        <v>0</v>
      </c>
      <c r="K81" s="22">
        <f t="shared" si="6"/>
        <v>0</v>
      </c>
      <c r="L81" s="22">
        <f t="shared" si="6"/>
        <v>0</v>
      </c>
      <c r="M81" s="22">
        <f t="shared" si="7"/>
        <v>0</v>
      </c>
      <c r="N81" s="22">
        <f t="shared" si="7"/>
        <v>0</v>
      </c>
      <c r="O81" s="22">
        <f t="shared" si="7"/>
        <v>0</v>
      </c>
      <c r="P81" s="22">
        <f t="shared" si="7"/>
        <v>0</v>
      </c>
      <c r="Q81" s="22">
        <f t="shared" si="7"/>
        <v>0</v>
      </c>
      <c r="R81" s="22">
        <f t="shared" si="7"/>
        <v>0</v>
      </c>
      <c r="S81" s="22">
        <f t="shared" si="7"/>
        <v>0</v>
      </c>
      <c r="T81" s="22">
        <f t="shared" si="7"/>
        <v>0</v>
      </c>
      <c r="U81" s="22">
        <f t="shared" si="7"/>
        <v>0</v>
      </c>
      <c r="V81" s="22">
        <f t="shared" si="7"/>
        <v>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3.5" customHeight="1" x14ac:dyDescent="0.25">
      <c r="A82" s="2"/>
      <c r="B82" s="11" t="str">
        <f>Projetos!B21</f>
        <v>Proj19</v>
      </c>
      <c r="C82" s="22">
        <f t="shared" si="6"/>
        <v>0</v>
      </c>
      <c r="D82" s="22">
        <f t="shared" si="6"/>
        <v>0</v>
      </c>
      <c r="E82" s="22">
        <f t="shared" si="6"/>
        <v>0</v>
      </c>
      <c r="F82" s="22">
        <f t="shared" si="6"/>
        <v>0</v>
      </c>
      <c r="G82" s="22">
        <f t="shared" si="6"/>
        <v>1</v>
      </c>
      <c r="H82" s="22">
        <f t="shared" si="6"/>
        <v>0</v>
      </c>
      <c r="I82" s="22">
        <f t="shared" si="6"/>
        <v>0</v>
      </c>
      <c r="J82" s="22">
        <f t="shared" si="6"/>
        <v>0</v>
      </c>
      <c r="K82" s="22">
        <f t="shared" si="6"/>
        <v>1</v>
      </c>
      <c r="L82" s="22">
        <f t="shared" si="6"/>
        <v>0</v>
      </c>
      <c r="M82" s="22">
        <f t="shared" si="7"/>
        <v>0</v>
      </c>
      <c r="N82" s="22">
        <f t="shared" si="7"/>
        <v>0</v>
      </c>
      <c r="O82" s="22">
        <f t="shared" si="7"/>
        <v>0</v>
      </c>
      <c r="P82" s="22">
        <f t="shared" si="7"/>
        <v>1</v>
      </c>
      <c r="Q82" s="22">
        <f t="shared" si="7"/>
        <v>1</v>
      </c>
      <c r="R82" s="22">
        <f t="shared" si="7"/>
        <v>0</v>
      </c>
      <c r="S82" s="22">
        <f t="shared" si="7"/>
        <v>1</v>
      </c>
      <c r="T82" s="22">
        <f t="shared" si="7"/>
        <v>1</v>
      </c>
      <c r="U82" s="22">
        <f t="shared" si="7"/>
        <v>0</v>
      </c>
      <c r="V82" s="22">
        <f t="shared" si="7"/>
        <v>0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3.5" customHeight="1" x14ac:dyDescent="0.25">
      <c r="A83" s="2"/>
      <c r="B83" s="11" t="str">
        <f>Projetos!B22</f>
        <v>Proj20</v>
      </c>
      <c r="C83" s="22">
        <f t="shared" si="6"/>
        <v>0</v>
      </c>
      <c r="D83" s="22">
        <f t="shared" si="6"/>
        <v>0</v>
      </c>
      <c r="E83" s="22">
        <f t="shared" si="6"/>
        <v>0</v>
      </c>
      <c r="F83" s="22">
        <f t="shared" si="6"/>
        <v>0</v>
      </c>
      <c r="G83" s="22">
        <f t="shared" si="6"/>
        <v>1</v>
      </c>
      <c r="H83" s="22">
        <f t="shared" si="6"/>
        <v>0</v>
      </c>
      <c r="I83" s="22">
        <f t="shared" si="6"/>
        <v>0</v>
      </c>
      <c r="J83" s="22">
        <f t="shared" si="6"/>
        <v>0</v>
      </c>
      <c r="K83" s="22">
        <f t="shared" si="6"/>
        <v>1</v>
      </c>
      <c r="L83" s="22">
        <f t="shared" si="6"/>
        <v>0</v>
      </c>
      <c r="M83" s="22">
        <f t="shared" si="7"/>
        <v>0</v>
      </c>
      <c r="N83" s="22">
        <f t="shared" si="7"/>
        <v>0</v>
      </c>
      <c r="O83" s="22">
        <f t="shared" si="7"/>
        <v>0</v>
      </c>
      <c r="P83" s="22">
        <f t="shared" si="7"/>
        <v>1</v>
      </c>
      <c r="Q83" s="22">
        <f t="shared" si="7"/>
        <v>1</v>
      </c>
      <c r="R83" s="22">
        <f t="shared" si="7"/>
        <v>0</v>
      </c>
      <c r="S83" s="22">
        <f t="shared" si="7"/>
        <v>1</v>
      </c>
      <c r="T83" s="22">
        <f t="shared" si="7"/>
        <v>1</v>
      </c>
      <c r="U83" s="22">
        <f t="shared" si="7"/>
        <v>1</v>
      </c>
      <c r="V83" s="22">
        <f t="shared" si="7"/>
        <v>0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3.5" customHeight="1" x14ac:dyDescent="0.25">
      <c r="A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3.5" customHeight="1" x14ac:dyDescent="0.25">
      <c r="A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3.5" customHeight="1" x14ac:dyDescent="0.25">
      <c r="A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3.5" customHeight="1" x14ac:dyDescent="0.25">
      <c r="A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3.5" customHeight="1" x14ac:dyDescent="0.25">
      <c r="A88" s="23"/>
      <c r="B88" s="113" t="s">
        <v>11</v>
      </c>
      <c r="C88" s="114"/>
      <c r="D88" s="114"/>
      <c r="E88" s="114"/>
      <c r="F88" s="115"/>
      <c r="G88" s="20" t="s">
        <v>237</v>
      </c>
      <c r="H88" s="23"/>
      <c r="I88" s="23"/>
      <c r="J88" s="23"/>
      <c r="K88" s="23"/>
      <c r="L88" s="24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 ht="13.5" customHeight="1" x14ac:dyDescent="0.25">
      <c r="A89" s="2"/>
      <c r="B89" s="6"/>
      <c r="C89" s="6"/>
      <c r="D89" s="6"/>
      <c r="E89" s="6"/>
      <c r="F89" s="6"/>
      <c r="G89" s="6"/>
      <c r="H89" s="6"/>
      <c r="I89" s="6"/>
      <c r="J89" s="6"/>
      <c r="K89" s="2"/>
      <c r="L89" s="10"/>
      <c r="M89" s="6"/>
      <c r="N89" s="6"/>
      <c r="O89" s="6"/>
      <c r="P89" s="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3.5" customHeight="1" x14ac:dyDescent="0.25">
      <c r="A90" s="2"/>
      <c r="B90" s="2"/>
      <c r="C90" s="21" t="str">
        <f>B91</f>
        <v>Proj01</v>
      </c>
      <c r="D90" s="21" t="s">
        <v>33</v>
      </c>
      <c r="E90" s="21" t="s">
        <v>34</v>
      </c>
      <c r="F90" s="21" t="s">
        <v>35</v>
      </c>
      <c r="G90" s="21" t="s">
        <v>36</v>
      </c>
      <c r="H90" s="21" t="s">
        <v>37</v>
      </c>
      <c r="I90" s="21" t="s">
        <v>38</v>
      </c>
      <c r="J90" s="21" t="s">
        <v>39</v>
      </c>
      <c r="K90" s="21" t="s">
        <v>40</v>
      </c>
      <c r="L90" s="21" t="s">
        <v>41</v>
      </c>
      <c r="M90" s="21" t="s">
        <v>42</v>
      </c>
      <c r="N90" s="21" t="s">
        <v>43</v>
      </c>
      <c r="O90" s="21" t="s">
        <v>44</v>
      </c>
      <c r="P90" s="21" t="s">
        <v>45</v>
      </c>
      <c r="Q90" s="21" t="s">
        <v>46</v>
      </c>
      <c r="R90" s="21" t="s">
        <v>47</v>
      </c>
      <c r="S90" s="21" t="s">
        <v>48</v>
      </c>
      <c r="T90" s="21" t="s">
        <v>49</v>
      </c>
      <c r="U90" s="21" t="s">
        <v>50</v>
      </c>
      <c r="V90" s="21" t="s">
        <v>51</v>
      </c>
      <c r="W90" s="2"/>
      <c r="X90" s="2"/>
      <c r="Y90" s="2" t="s">
        <v>7</v>
      </c>
      <c r="Z90" s="10"/>
      <c r="AA90" s="10"/>
      <c r="AB90" s="10"/>
      <c r="AC90" s="10"/>
      <c r="AD90" s="2"/>
      <c r="AE90" s="2"/>
      <c r="AF90" s="2"/>
      <c r="AG90" s="2"/>
      <c r="AH90" s="2"/>
    </row>
    <row r="91" spans="1:34" ht="13.5" customHeight="1" x14ac:dyDescent="0.25">
      <c r="A91" s="2"/>
      <c r="B91" s="11" t="str">
        <f>Projetos!B3</f>
        <v>Proj01</v>
      </c>
      <c r="C91" s="22">
        <f t="shared" ref="C91:L100" si="8">IF(VLOOKUP($B91,$B$7:$H$27,MATCH($G$88,$B$7:$H$7,0),0)&gt;VLOOKUP(C$90,$B$7:$H$27,MATCH($G$88,$B$7:$H$7,0),0),1,0)</f>
        <v>0</v>
      </c>
      <c r="D91" s="22">
        <f t="shared" si="8"/>
        <v>0</v>
      </c>
      <c r="E91" s="22">
        <f t="shared" si="8"/>
        <v>0</v>
      </c>
      <c r="F91" s="22">
        <f t="shared" si="8"/>
        <v>0</v>
      </c>
      <c r="G91" s="22">
        <f t="shared" si="8"/>
        <v>1</v>
      </c>
      <c r="H91" s="22">
        <f t="shared" si="8"/>
        <v>0</v>
      </c>
      <c r="I91" s="22">
        <f t="shared" si="8"/>
        <v>0</v>
      </c>
      <c r="J91" s="22">
        <f t="shared" si="8"/>
        <v>0</v>
      </c>
      <c r="K91" s="22">
        <f t="shared" si="8"/>
        <v>1</v>
      </c>
      <c r="L91" s="22">
        <f t="shared" si="8"/>
        <v>1</v>
      </c>
      <c r="M91" s="22">
        <f t="shared" ref="M91:V100" si="9">IF(VLOOKUP($B91,$B$7:$H$27,MATCH($G$88,$B$7:$H$7,0),0)&gt;VLOOKUP(M$90,$B$7:$H$27,MATCH($G$88,$B$7:$H$7,0),0),1,0)</f>
        <v>1</v>
      </c>
      <c r="N91" s="22">
        <f t="shared" si="9"/>
        <v>0</v>
      </c>
      <c r="O91" s="22">
        <f t="shared" si="9"/>
        <v>0</v>
      </c>
      <c r="P91" s="22">
        <f t="shared" si="9"/>
        <v>0</v>
      </c>
      <c r="Q91" s="22">
        <f t="shared" si="9"/>
        <v>1</v>
      </c>
      <c r="R91" s="22">
        <f t="shared" si="9"/>
        <v>1</v>
      </c>
      <c r="S91" s="22">
        <f t="shared" si="9"/>
        <v>1</v>
      </c>
      <c r="T91" s="22">
        <f t="shared" si="9"/>
        <v>1</v>
      </c>
      <c r="U91" s="22">
        <f t="shared" si="9"/>
        <v>1</v>
      </c>
      <c r="V91" s="22">
        <f t="shared" si="9"/>
        <v>0</v>
      </c>
      <c r="W91" s="2"/>
      <c r="X91" s="2"/>
      <c r="Y91" s="10"/>
      <c r="Z91" s="6"/>
      <c r="AA91" s="6"/>
      <c r="AB91" s="6"/>
      <c r="AC91" s="6"/>
      <c r="AD91" s="2"/>
      <c r="AE91" s="2"/>
      <c r="AF91" s="2"/>
      <c r="AG91" s="2"/>
      <c r="AH91" s="2"/>
    </row>
    <row r="92" spans="1:34" ht="13.5" customHeight="1" x14ac:dyDescent="0.25">
      <c r="A92" s="2"/>
      <c r="B92" s="11" t="str">
        <f>Projetos!B4</f>
        <v>Proj02</v>
      </c>
      <c r="C92" s="22">
        <f t="shared" si="8"/>
        <v>1</v>
      </c>
      <c r="D92" s="22">
        <f t="shared" si="8"/>
        <v>0</v>
      </c>
      <c r="E92" s="22">
        <f t="shared" si="8"/>
        <v>1</v>
      </c>
      <c r="F92" s="22">
        <f t="shared" si="8"/>
        <v>1</v>
      </c>
      <c r="G92" s="22">
        <f t="shared" si="8"/>
        <v>1</v>
      </c>
      <c r="H92" s="22">
        <f t="shared" si="8"/>
        <v>1</v>
      </c>
      <c r="I92" s="22">
        <f t="shared" si="8"/>
        <v>1</v>
      </c>
      <c r="J92" s="22">
        <f t="shared" si="8"/>
        <v>1</v>
      </c>
      <c r="K92" s="22">
        <f t="shared" si="8"/>
        <v>1</v>
      </c>
      <c r="L92" s="22">
        <f t="shared" si="8"/>
        <v>1</v>
      </c>
      <c r="M92" s="22">
        <f t="shared" si="9"/>
        <v>1</v>
      </c>
      <c r="N92" s="22">
        <f t="shared" si="9"/>
        <v>1</v>
      </c>
      <c r="O92" s="22">
        <f t="shared" si="9"/>
        <v>0</v>
      </c>
      <c r="P92" s="22">
        <f t="shared" si="9"/>
        <v>1</v>
      </c>
      <c r="Q92" s="22">
        <f t="shared" si="9"/>
        <v>1</v>
      </c>
      <c r="R92" s="22">
        <f t="shared" si="9"/>
        <v>1</v>
      </c>
      <c r="S92" s="22">
        <f t="shared" si="9"/>
        <v>1</v>
      </c>
      <c r="T92" s="22">
        <f t="shared" si="9"/>
        <v>1</v>
      </c>
      <c r="U92" s="22">
        <f t="shared" si="9"/>
        <v>1</v>
      </c>
      <c r="V92" s="22">
        <f t="shared" si="9"/>
        <v>1</v>
      </c>
      <c r="W92" s="2"/>
      <c r="X92" s="2"/>
      <c r="Y92" s="10"/>
      <c r="Z92" s="6"/>
      <c r="AA92" s="6"/>
      <c r="AE92" s="2" t="s">
        <v>8</v>
      </c>
      <c r="AG92" s="2"/>
      <c r="AH92" s="6"/>
    </row>
    <row r="93" spans="1:34" ht="13.5" customHeight="1" x14ac:dyDescent="0.25">
      <c r="A93" s="2"/>
      <c r="B93" s="11" t="str">
        <f>Projetos!B5</f>
        <v>Proj03</v>
      </c>
      <c r="C93" s="22">
        <f t="shared" si="8"/>
        <v>1</v>
      </c>
      <c r="D93" s="22">
        <f t="shared" si="8"/>
        <v>0</v>
      </c>
      <c r="E93" s="22">
        <f t="shared" si="8"/>
        <v>0</v>
      </c>
      <c r="F93" s="22">
        <f t="shared" si="8"/>
        <v>1</v>
      </c>
      <c r="G93" s="22">
        <f t="shared" si="8"/>
        <v>1</v>
      </c>
      <c r="H93" s="22">
        <f t="shared" si="8"/>
        <v>0</v>
      </c>
      <c r="I93" s="22">
        <f t="shared" si="8"/>
        <v>1</v>
      </c>
      <c r="J93" s="22">
        <f t="shared" si="8"/>
        <v>1</v>
      </c>
      <c r="K93" s="22">
        <f t="shared" si="8"/>
        <v>1</v>
      </c>
      <c r="L93" s="22">
        <f t="shared" si="8"/>
        <v>1</v>
      </c>
      <c r="M93" s="22">
        <f t="shared" si="9"/>
        <v>1</v>
      </c>
      <c r="N93" s="22">
        <f t="shared" si="9"/>
        <v>1</v>
      </c>
      <c r="O93" s="22">
        <f t="shared" si="9"/>
        <v>0</v>
      </c>
      <c r="P93" s="22">
        <f t="shared" si="9"/>
        <v>0</v>
      </c>
      <c r="Q93" s="22">
        <f t="shared" si="9"/>
        <v>1</v>
      </c>
      <c r="R93" s="22">
        <f t="shared" si="9"/>
        <v>1</v>
      </c>
      <c r="S93" s="22">
        <f t="shared" si="9"/>
        <v>1</v>
      </c>
      <c r="T93" s="22">
        <f t="shared" si="9"/>
        <v>1</v>
      </c>
      <c r="U93" s="22">
        <f t="shared" si="9"/>
        <v>1</v>
      </c>
      <c r="V93" s="22">
        <f t="shared" si="9"/>
        <v>1</v>
      </c>
      <c r="W93" s="2"/>
      <c r="X93" s="2"/>
      <c r="Y93" s="10"/>
      <c r="Z93" s="6"/>
      <c r="AA93" s="6"/>
      <c r="AE93" s="2" t="s">
        <v>9</v>
      </c>
      <c r="AG93" s="2"/>
      <c r="AH93" s="6"/>
    </row>
    <row r="94" spans="1:34" ht="13.5" customHeight="1" x14ac:dyDescent="0.25">
      <c r="A94" s="2"/>
      <c r="B94" s="11" t="str">
        <f>Projetos!B6</f>
        <v>Proj04</v>
      </c>
      <c r="C94" s="22">
        <f t="shared" si="8"/>
        <v>1</v>
      </c>
      <c r="D94" s="22">
        <f t="shared" si="8"/>
        <v>0</v>
      </c>
      <c r="E94" s="22">
        <f t="shared" si="8"/>
        <v>0</v>
      </c>
      <c r="F94" s="22">
        <f t="shared" si="8"/>
        <v>0</v>
      </c>
      <c r="G94" s="22">
        <f t="shared" si="8"/>
        <v>1</v>
      </c>
      <c r="H94" s="22">
        <f t="shared" si="8"/>
        <v>0</v>
      </c>
      <c r="I94" s="22">
        <f t="shared" si="8"/>
        <v>1</v>
      </c>
      <c r="J94" s="22">
        <f t="shared" si="8"/>
        <v>1</v>
      </c>
      <c r="K94" s="22">
        <f t="shared" si="8"/>
        <v>1</v>
      </c>
      <c r="L94" s="22">
        <f t="shared" si="8"/>
        <v>1</v>
      </c>
      <c r="M94" s="22">
        <f t="shared" si="9"/>
        <v>1</v>
      </c>
      <c r="N94" s="22">
        <f t="shared" si="9"/>
        <v>1</v>
      </c>
      <c r="O94" s="22">
        <f t="shared" si="9"/>
        <v>0</v>
      </c>
      <c r="P94" s="22">
        <f t="shared" si="9"/>
        <v>0</v>
      </c>
      <c r="Q94" s="22">
        <f t="shared" si="9"/>
        <v>1</v>
      </c>
      <c r="R94" s="22">
        <f t="shared" si="9"/>
        <v>1</v>
      </c>
      <c r="S94" s="22">
        <f t="shared" si="9"/>
        <v>1</v>
      </c>
      <c r="T94" s="22">
        <f t="shared" si="9"/>
        <v>1</v>
      </c>
      <c r="U94" s="22">
        <f t="shared" si="9"/>
        <v>1</v>
      </c>
      <c r="V94" s="22">
        <f t="shared" si="9"/>
        <v>1</v>
      </c>
      <c r="W94" s="2"/>
      <c r="X94" s="2"/>
      <c r="Y94" s="10"/>
      <c r="Z94" s="6"/>
      <c r="AA94" s="6"/>
      <c r="AB94" s="6"/>
      <c r="AC94" s="6"/>
      <c r="AD94" s="2"/>
      <c r="AE94" s="2"/>
      <c r="AF94" s="2"/>
      <c r="AG94" s="2"/>
      <c r="AH94" s="2"/>
    </row>
    <row r="95" spans="1:34" ht="13.5" customHeight="1" x14ac:dyDescent="0.25">
      <c r="A95" s="2"/>
      <c r="B95" s="11" t="str">
        <f>Projetos!B7</f>
        <v>Proj05</v>
      </c>
      <c r="C95" s="22">
        <f t="shared" si="8"/>
        <v>0</v>
      </c>
      <c r="D95" s="22">
        <f t="shared" si="8"/>
        <v>0</v>
      </c>
      <c r="E95" s="22">
        <f t="shared" si="8"/>
        <v>0</v>
      </c>
      <c r="F95" s="22">
        <f t="shared" si="8"/>
        <v>0</v>
      </c>
      <c r="G95" s="22">
        <f t="shared" si="8"/>
        <v>0</v>
      </c>
      <c r="H95" s="22">
        <f t="shared" si="8"/>
        <v>0</v>
      </c>
      <c r="I95" s="22">
        <f t="shared" si="8"/>
        <v>0</v>
      </c>
      <c r="J95" s="22">
        <f t="shared" si="8"/>
        <v>0</v>
      </c>
      <c r="K95" s="22">
        <f t="shared" si="8"/>
        <v>0</v>
      </c>
      <c r="L95" s="22">
        <f t="shared" si="8"/>
        <v>0</v>
      </c>
      <c r="M95" s="22">
        <f t="shared" si="9"/>
        <v>0</v>
      </c>
      <c r="N95" s="22">
        <f t="shared" si="9"/>
        <v>0</v>
      </c>
      <c r="O95" s="22">
        <f t="shared" si="9"/>
        <v>0</v>
      </c>
      <c r="P95" s="22">
        <f t="shared" si="9"/>
        <v>0</v>
      </c>
      <c r="Q95" s="22">
        <f t="shared" si="9"/>
        <v>0</v>
      </c>
      <c r="R95" s="22">
        <f t="shared" si="9"/>
        <v>0</v>
      </c>
      <c r="S95" s="22">
        <f t="shared" si="9"/>
        <v>0</v>
      </c>
      <c r="T95" s="22">
        <f t="shared" si="9"/>
        <v>0</v>
      </c>
      <c r="U95" s="22">
        <f t="shared" si="9"/>
        <v>0</v>
      </c>
      <c r="V95" s="22">
        <f t="shared" si="9"/>
        <v>0</v>
      </c>
      <c r="W95" s="2"/>
      <c r="X95" s="2"/>
      <c r="Y95" s="10"/>
      <c r="Z95" s="6"/>
      <c r="AA95" s="6"/>
      <c r="AB95" s="6"/>
      <c r="AC95" s="6"/>
      <c r="AD95" s="2"/>
      <c r="AE95" s="2"/>
      <c r="AF95" s="2"/>
      <c r="AG95" s="2"/>
      <c r="AH95" s="2"/>
    </row>
    <row r="96" spans="1:34" ht="13.5" customHeight="1" x14ac:dyDescent="0.25">
      <c r="A96" s="2"/>
      <c r="B96" s="11" t="str">
        <f>Projetos!B8</f>
        <v>Proj06</v>
      </c>
      <c r="C96" s="22">
        <f t="shared" si="8"/>
        <v>1</v>
      </c>
      <c r="D96" s="22">
        <f t="shared" si="8"/>
        <v>0</v>
      </c>
      <c r="E96" s="22">
        <f t="shared" si="8"/>
        <v>0</v>
      </c>
      <c r="F96" s="22">
        <f t="shared" si="8"/>
        <v>1</v>
      </c>
      <c r="G96" s="22">
        <f t="shared" si="8"/>
        <v>1</v>
      </c>
      <c r="H96" s="22">
        <f t="shared" si="8"/>
        <v>0</v>
      </c>
      <c r="I96" s="22">
        <f t="shared" si="8"/>
        <v>1</v>
      </c>
      <c r="J96" s="22">
        <f t="shared" si="8"/>
        <v>1</v>
      </c>
      <c r="K96" s="22">
        <f t="shared" si="8"/>
        <v>1</v>
      </c>
      <c r="L96" s="22">
        <f t="shared" si="8"/>
        <v>1</v>
      </c>
      <c r="M96" s="22">
        <f t="shared" si="9"/>
        <v>1</v>
      </c>
      <c r="N96" s="22">
        <f t="shared" si="9"/>
        <v>1</v>
      </c>
      <c r="O96" s="22">
        <f t="shared" si="9"/>
        <v>0</v>
      </c>
      <c r="P96" s="22">
        <f t="shared" si="9"/>
        <v>0</v>
      </c>
      <c r="Q96" s="22">
        <f t="shared" si="9"/>
        <v>1</v>
      </c>
      <c r="R96" s="22">
        <f t="shared" si="9"/>
        <v>1</v>
      </c>
      <c r="S96" s="22">
        <f t="shared" si="9"/>
        <v>1</v>
      </c>
      <c r="T96" s="22">
        <f t="shared" si="9"/>
        <v>1</v>
      </c>
      <c r="U96" s="22">
        <f t="shared" si="9"/>
        <v>1</v>
      </c>
      <c r="V96" s="22">
        <f t="shared" si="9"/>
        <v>1</v>
      </c>
      <c r="W96" s="2"/>
      <c r="X96" s="2"/>
      <c r="Y96" s="10"/>
      <c r="Z96" s="6"/>
      <c r="AA96" s="6"/>
      <c r="AB96" s="6"/>
      <c r="AC96" s="6"/>
      <c r="AD96" s="2"/>
      <c r="AE96" s="2"/>
      <c r="AF96" s="2"/>
      <c r="AG96" s="2"/>
      <c r="AH96" s="2"/>
    </row>
    <row r="97" spans="1:34" ht="13.5" customHeight="1" x14ac:dyDescent="0.25">
      <c r="A97" s="2"/>
      <c r="B97" s="11" t="str">
        <f>Projetos!B9</f>
        <v>Proj07</v>
      </c>
      <c r="C97" s="22">
        <f t="shared" si="8"/>
        <v>0</v>
      </c>
      <c r="D97" s="22">
        <f t="shared" si="8"/>
        <v>0</v>
      </c>
      <c r="E97" s="22">
        <f t="shared" si="8"/>
        <v>0</v>
      </c>
      <c r="F97" s="22">
        <f t="shared" si="8"/>
        <v>0</v>
      </c>
      <c r="G97" s="22">
        <f t="shared" si="8"/>
        <v>1</v>
      </c>
      <c r="H97" s="22">
        <f t="shared" si="8"/>
        <v>0</v>
      </c>
      <c r="I97" s="22">
        <f t="shared" si="8"/>
        <v>0</v>
      </c>
      <c r="J97" s="22">
        <f t="shared" si="8"/>
        <v>0</v>
      </c>
      <c r="K97" s="22">
        <f t="shared" si="8"/>
        <v>1</v>
      </c>
      <c r="L97" s="22">
        <f t="shared" si="8"/>
        <v>1</v>
      </c>
      <c r="M97" s="22">
        <f t="shared" si="9"/>
        <v>1</v>
      </c>
      <c r="N97" s="22">
        <f t="shared" si="9"/>
        <v>0</v>
      </c>
      <c r="O97" s="22">
        <f t="shared" si="9"/>
        <v>0</v>
      </c>
      <c r="P97" s="22">
        <f t="shared" si="9"/>
        <v>0</v>
      </c>
      <c r="Q97" s="22">
        <f t="shared" si="9"/>
        <v>1</v>
      </c>
      <c r="R97" s="22">
        <f t="shared" si="9"/>
        <v>1</v>
      </c>
      <c r="S97" s="22">
        <f t="shared" si="9"/>
        <v>1</v>
      </c>
      <c r="T97" s="22">
        <f t="shared" si="9"/>
        <v>1</v>
      </c>
      <c r="U97" s="22">
        <f t="shared" si="9"/>
        <v>1</v>
      </c>
      <c r="V97" s="22">
        <f t="shared" si="9"/>
        <v>0</v>
      </c>
      <c r="W97" s="2"/>
      <c r="X97" s="2"/>
      <c r="Y97" s="10"/>
      <c r="Z97" s="6"/>
      <c r="AA97" s="6"/>
      <c r="AB97" s="6"/>
      <c r="AC97" s="6"/>
      <c r="AD97" s="2"/>
      <c r="AE97" s="2"/>
      <c r="AF97" s="2"/>
      <c r="AG97" s="2"/>
      <c r="AH97" s="2"/>
    </row>
    <row r="98" spans="1:34" ht="13.5" customHeight="1" x14ac:dyDescent="0.25">
      <c r="A98" s="2"/>
      <c r="B98" s="11" t="str">
        <f>Projetos!B10</f>
        <v>Proj08</v>
      </c>
      <c r="C98" s="22">
        <f t="shared" si="8"/>
        <v>0</v>
      </c>
      <c r="D98" s="22">
        <f t="shared" si="8"/>
        <v>0</v>
      </c>
      <c r="E98" s="22">
        <f t="shared" si="8"/>
        <v>0</v>
      </c>
      <c r="F98" s="22">
        <f t="shared" si="8"/>
        <v>0</v>
      </c>
      <c r="G98" s="22">
        <f t="shared" si="8"/>
        <v>1</v>
      </c>
      <c r="H98" s="22">
        <f t="shared" si="8"/>
        <v>0</v>
      </c>
      <c r="I98" s="22">
        <f t="shared" si="8"/>
        <v>0</v>
      </c>
      <c r="J98" s="22">
        <f t="shared" si="8"/>
        <v>0</v>
      </c>
      <c r="K98" s="22">
        <f t="shared" si="8"/>
        <v>1</v>
      </c>
      <c r="L98" s="22">
        <f t="shared" si="8"/>
        <v>1</v>
      </c>
      <c r="M98" s="22">
        <f t="shared" si="9"/>
        <v>1</v>
      </c>
      <c r="N98" s="22">
        <f t="shared" si="9"/>
        <v>0</v>
      </c>
      <c r="O98" s="22">
        <f t="shared" si="9"/>
        <v>0</v>
      </c>
      <c r="P98" s="22">
        <f t="shared" si="9"/>
        <v>0</v>
      </c>
      <c r="Q98" s="22">
        <f t="shared" si="9"/>
        <v>1</v>
      </c>
      <c r="R98" s="22">
        <f t="shared" si="9"/>
        <v>1</v>
      </c>
      <c r="S98" s="22">
        <f t="shared" si="9"/>
        <v>1</v>
      </c>
      <c r="T98" s="22">
        <f t="shared" si="9"/>
        <v>1</v>
      </c>
      <c r="U98" s="22">
        <f t="shared" si="9"/>
        <v>1</v>
      </c>
      <c r="V98" s="22">
        <f t="shared" si="9"/>
        <v>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3.5" customHeight="1" x14ac:dyDescent="0.25">
      <c r="A99" s="2"/>
      <c r="B99" s="11" t="str">
        <f>Projetos!B11</f>
        <v>Proj09</v>
      </c>
      <c r="C99" s="22">
        <f t="shared" si="8"/>
        <v>0</v>
      </c>
      <c r="D99" s="22">
        <f t="shared" si="8"/>
        <v>0</v>
      </c>
      <c r="E99" s="22">
        <f t="shared" si="8"/>
        <v>0</v>
      </c>
      <c r="F99" s="22">
        <f t="shared" si="8"/>
        <v>0</v>
      </c>
      <c r="G99" s="22">
        <f t="shared" si="8"/>
        <v>1</v>
      </c>
      <c r="H99" s="22">
        <f t="shared" si="8"/>
        <v>0</v>
      </c>
      <c r="I99" s="22">
        <f t="shared" si="8"/>
        <v>0</v>
      </c>
      <c r="J99" s="22">
        <f t="shared" si="8"/>
        <v>0</v>
      </c>
      <c r="K99" s="22">
        <f t="shared" si="8"/>
        <v>0</v>
      </c>
      <c r="L99" s="22">
        <f t="shared" si="8"/>
        <v>1</v>
      </c>
      <c r="M99" s="22">
        <f t="shared" si="9"/>
        <v>0</v>
      </c>
      <c r="N99" s="22">
        <f t="shared" si="9"/>
        <v>0</v>
      </c>
      <c r="O99" s="22">
        <f t="shared" si="9"/>
        <v>0</v>
      </c>
      <c r="P99" s="22">
        <f t="shared" si="9"/>
        <v>0</v>
      </c>
      <c r="Q99" s="22">
        <f t="shared" si="9"/>
        <v>0</v>
      </c>
      <c r="R99" s="22">
        <f t="shared" si="9"/>
        <v>0</v>
      </c>
      <c r="S99" s="22">
        <f t="shared" si="9"/>
        <v>0</v>
      </c>
      <c r="T99" s="22">
        <f t="shared" si="9"/>
        <v>1</v>
      </c>
      <c r="U99" s="22">
        <f t="shared" si="9"/>
        <v>0</v>
      </c>
      <c r="V99" s="22">
        <f t="shared" si="9"/>
        <v>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3.5" customHeight="1" x14ac:dyDescent="0.25">
      <c r="A100" s="2"/>
      <c r="B100" s="11" t="str">
        <f>Projetos!B12</f>
        <v>Proj10</v>
      </c>
      <c r="C100" s="22">
        <f t="shared" si="8"/>
        <v>0</v>
      </c>
      <c r="D100" s="22">
        <f t="shared" si="8"/>
        <v>0</v>
      </c>
      <c r="E100" s="22">
        <f t="shared" si="8"/>
        <v>0</v>
      </c>
      <c r="F100" s="22">
        <f t="shared" si="8"/>
        <v>0</v>
      </c>
      <c r="G100" s="22">
        <f t="shared" si="8"/>
        <v>1</v>
      </c>
      <c r="H100" s="22">
        <f t="shared" si="8"/>
        <v>0</v>
      </c>
      <c r="I100" s="22">
        <f t="shared" si="8"/>
        <v>0</v>
      </c>
      <c r="J100" s="22">
        <f t="shared" si="8"/>
        <v>0</v>
      </c>
      <c r="K100" s="22">
        <f t="shared" si="8"/>
        <v>0</v>
      </c>
      <c r="L100" s="22">
        <f t="shared" si="8"/>
        <v>0</v>
      </c>
      <c r="M100" s="22">
        <f t="shared" si="9"/>
        <v>0</v>
      </c>
      <c r="N100" s="22">
        <f t="shared" si="9"/>
        <v>0</v>
      </c>
      <c r="O100" s="22">
        <f t="shared" si="9"/>
        <v>0</v>
      </c>
      <c r="P100" s="22">
        <f t="shared" si="9"/>
        <v>0</v>
      </c>
      <c r="Q100" s="22">
        <f t="shared" si="9"/>
        <v>0</v>
      </c>
      <c r="R100" s="22">
        <f t="shared" si="9"/>
        <v>0</v>
      </c>
      <c r="S100" s="22">
        <f t="shared" si="9"/>
        <v>0</v>
      </c>
      <c r="T100" s="22">
        <f t="shared" si="9"/>
        <v>0</v>
      </c>
      <c r="U100" s="22">
        <f t="shared" si="9"/>
        <v>0</v>
      </c>
      <c r="V100" s="22">
        <f t="shared" si="9"/>
        <v>0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3.5" customHeight="1" x14ac:dyDescent="0.25">
      <c r="A101" s="2"/>
      <c r="B101" s="11" t="str">
        <f>Projetos!B13</f>
        <v>Proj11</v>
      </c>
      <c r="C101" s="22">
        <f t="shared" ref="C101:L110" si="10">IF(VLOOKUP($B101,$B$7:$H$27,MATCH($G$88,$B$7:$H$7,0),0)&gt;VLOOKUP(C$90,$B$7:$H$27,MATCH($G$88,$B$7:$H$7,0),0),1,0)</f>
        <v>0</v>
      </c>
      <c r="D101" s="22">
        <f t="shared" si="10"/>
        <v>0</v>
      </c>
      <c r="E101" s="22">
        <f t="shared" si="10"/>
        <v>0</v>
      </c>
      <c r="F101" s="22">
        <f t="shared" si="10"/>
        <v>0</v>
      </c>
      <c r="G101" s="22">
        <f t="shared" si="10"/>
        <v>1</v>
      </c>
      <c r="H101" s="22">
        <f t="shared" si="10"/>
        <v>0</v>
      </c>
      <c r="I101" s="22">
        <f t="shared" si="10"/>
        <v>0</v>
      </c>
      <c r="J101" s="22">
        <f t="shared" si="10"/>
        <v>0</v>
      </c>
      <c r="K101" s="22">
        <f t="shared" si="10"/>
        <v>1</v>
      </c>
      <c r="L101" s="22">
        <f t="shared" si="10"/>
        <v>1</v>
      </c>
      <c r="M101" s="22">
        <f t="shared" ref="M101:V110" si="11">IF(VLOOKUP($B101,$B$7:$H$27,MATCH($G$88,$B$7:$H$7,0),0)&gt;VLOOKUP(M$90,$B$7:$H$27,MATCH($G$88,$B$7:$H$7,0),0),1,0)</f>
        <v>0</v>
      </c>
      <c r="N101" s="22">
        <f t="shared" si="11"/>
        <v>0</v>
      </c>
      <c r="O101" s="22">
        <f t="shared" si="11"/>
        <v>0</v>
      </c>
      <c r="P101" s="22">
        <f t="shared" si="11"/>
        <v>0</v>
      </c>
      <c r="Q101" s="22">
        <f t="shared" si="11"/>
        <v>1</v>
      </c>
      <c r="R101" s="22">
        <f t="shared" si="11"/>
        <v>1</v>
      </c>
      <c r="S101" s="22">
        <f t="shared" si="11"/>
        <v>1</v>
      </c>
      <c r="T101" s="22">
        <f t="shared" si="11"/>
        <v>1</v>
      </c>
      <c r="U101" s="22">
        <f t="shared" si="11"/>
        <v>1</v>
      </c>
      <c r="V101" s="22">
        <f t="shared" si="11"/>
        <v>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3.5" customHeight="1" x14ac:dyDescent="0.25">
      <c r="A102" s="2"/>
      <c r="B102" s="11" t="str">
        <f>Projetos!B14</f>
        <v>Proj12</v>
      </c>
      <c r="C102" s="22">
        <f t="shared" si="10"/>
        <v>0</v>
      </c>
      <c r="D102" s="22">
        <f t="shared" si="10"/>
        <v>0</v>
      </c>
      <c r="E102" s="22">
        <f t="shared" si="10"/>
        <v>0</v>
      </c>
      <c r="F102" s="22">
        <f t="shared" si="10"/>
        <v>0</v>
      </c>
      <c r="G102" s="22">
        <f t="shared" si="10"/>
        <v>1</v>
      </c>
      <c r="H102" s="22">
        <f t="shared" si="10"/>
        <v>0</v>
      </c>
      <c r="I102" s="22">
        <f t="shared" si="10"/>
        <v>0</v>
      </c>
      <c r="J102" s="22">
        <f t="shared" si="10"/>
        <v>0</v>
      </c>
      <c r="K102" s="22">
        <f t="shared" si="10"/>
        <v>1</v>
      </c>
      <c r="L102" s="22">
        <f t="shared" si="10"/>
        <v>1</v>
      </c>
      <c r="M102" s="22">
        <f t="shared" si="11"/>
        <v>1</v>
      </c>
      <c r="N102" s="22">
        <f t="shared" si="11"/>
        <v>0</v>
      </c>
      <c r="O102" s="22">
        <f t="shared" si="11"/>
        <v>0</v>
      </c>
      <c r="P102" s="22">
        <f t="shared" si="11"/>
        <v>0</v>
      </c>
      <c r="Q102" s="22">
        <f t="shared" si="11"/>
        <v>1</v>
      </c>
      <c r="R102" s="22">
        <f t="shared" si="11"/>
        <v>1</v>
      </c>
      <c r="S102" s="22">
        <f t="shared" si="11"/>
        <v>1</v>
      </c>
      <c r="T102" s="22">
        <f t="shared" si="11"/>
        <v>1</v>
      </c>
      <c r="U102" s="22">
        <f t="shared" si="11"/>
        <v>1</v>
      </c>
      <c r="V102" s="22">
        <f t="shared" si="11"/>
        <v>0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3.5" customHeight="1" x14ac:dyDescent="0.25">
      <c r="A103" s="2"/>
      <c r="B103" s="11" t="str">
        <f>Projetos!B15</f>
        <v>Proj13</v>
      </c>
      <c r="C103" s="22">
        <f t="shared" si="10"/>
        <v>1</v>
      </c>
      <c r="D103" s="22">
        <f t="shared" si="10"/>
        <v>0</v>
      </c>
      <c r="E103" s="22">
        <f t="shared" si="10"/>
        <v>1</v>
      </c>
      <c r="F103" s="22">
        <f t="shared" si="10"/>
        <v>1</v>
      </c>
      <c r="G103" s="22">
        <f t="shared" si="10"/>
        <v>1</v>
      </c>
      <c r="H103" s="22">
        <f t="shared" si="10"/>
        <v>1</v>
      </c>
      <c r="I103" s="22">
        <f t="shared" si="10"/>
        <v>1</v>
      </c>
      <c r="J103" s="22">
        <f t="shared" si="10"/>
        <v>1</v>
      </c>
      <c r="K103" s="22">
        <f t="shared" si="10"/>
        <v>1</v>
      </c>
      <c r="L103" s="22">
        <f t="shared" si="10"/>
        <v>1</v>
      </c>
      <c r="M103" s="22">
        <f t="shared" si="11"/>
        <v>1</v>
      </c>
      <c r="N103" s="22">
        <f t="shared" si="11"/>
        <v>1</v>
      </c>
      <c r="O103" s="22">
        <f t="shared" si="11"/>
        <v>0</v>
      </c>
      <c r="P103" s="22">
        <f t="shared" si="11"/>
        <v>1</v>
      </c>
      <c r="Q103" s="22">
        <f t="shared" si="11"/>
        <v>1</v>
      </c>
      <c r="R103" s="22">
        <f t="shared" si="11"/>
        <v>1</v>
      </c>
      <c r="S103" s="22">
        <f t="shared" si="11"/>
        <v>1</v>
      </c>
      <c r="T103" s="22">
        <f t="shared" si="11"/>
        <v>1</v>
      </c>
      <c r="U103" s="22">
        <f t="shared" si="11"/>
        <v>1</v>
      </c>
      <c r="V103" s="22">
        <f t="shared" si="11"/>
        <v>1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3.5" customHeight="1" x14ac:dyDescent="0.25">
      <c r="A104" s="2"/>
      <c r="B104" s="11" t="str">
        <f>Projetos!B16</f>
        <v>Proj14</v>
      </c>
      <c r="C104" s="22">
        <f t="shared" si="10"/>
        <v>1</v>
      </c>
      <c r="D104" s="22">
        <f t="shared" si="10"/>
        <v>0</v>
      </c>
      <c r="E104" s="22">
        <f t="shared" si="10"/>
        <v>0</v>
      </c>
      <c r="F104" s="22">
        <f t="shared" si="10"/>
        <v>1</v>
      </c>
      <c r="G104" s="22">
        <f t="shared" si="10"/>
        <v>1</v>
      </c>
      <c r="H104" s="22">
        <f t="shared" si="10"/>
        <v>0</v>
      </c>
      <c r="I104" s="22">
        <f t="shared" si="10"/>
        <v>1</v>
      </c>
      <c r="J104" s="22">
        <f t="shared" si="10"/>
        <v>1</v>
      </c>
      <c r="K104" s="22">
        <f t="shared" si="10"/>
        <v>1</v>
      </c>
      <c r="L104" s="22">
        <f t="shared" si="10"/>
        <v>1</v>
      </c>
      <c r="M104" s="22">
        <f t="shared" si="11"/>
        <v>1</v>
      </c>
      <c r="N104" s="22">
        <f t="shared" si="11"/>
        <v>1</v>
      </c>
      <c r="O104" s="22">
        <f t="shared" si="11"/>
        <v>0</v>
      </c>
      <c r="P104" s="22">
        <f t="shared" si="11"/>
        <v>0</v>
      </c>
      <c r="Q104" s="22">
        <f t="shared" si="11"/>
        <v>1</v>
      </c>
      <c r="R104" s="22">
        <f t="shared" si="11"/>
        <v>1</v>
      </c>
      <c r="S104" s="22">
        <f t="shared" si="11"/>
        <v>1</v>
      </c>
      <c r="T104" s="22">
        <f t="shared" si="11"/>
        <v>1</v>
      </c>
      <c r="U104" s="22">
        <f t="shared" si="11"/>
        <v>1</v>
      </c>
      <c r="V104" s="22">
        <f t="shared" si="11"/>
        <v>1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3.5" customHeight="1" x14ac:dyDescent="0.25">
      <c r="A105" s="2"/>
      <c r="B105" s="11" t="str">
        <f>Projetos!B17</f>
        <v>Proj15</v>
      </c>
      <c r="C105" s="22">
        <f t="shared" si="10"/>
        <v>0</v>
      </c>
      <c r="D105" s="22">
        <f t="shared" si="10"/>
        <v>0</v>
      </c>
      <c r="E105" s="22">
        <f t="shared" si="10"/>
        <v>0</v>
      </c>
      <c r="F105" s="22">
        <f t="shared" si="10"/>
        <v>0</v>
      </c>
      <c r="G105" s="22">
        <f t="shared" si="10"/>
        <v>1</v>
      </c>
      <c r="H105" s="22">
        <f t="shared" si="10"/>
        <v>0</v>
      </c>
      <c r="I105" s="22">
        <f t="shared" si="10"/>
        <v>0</v>
      </c>
      <c r="J105" s="22">
        <f t="shared" si="10"/>
        <v>0</v>
      </c>
      <c r="K105" s="22">
        <f t="shared" si="10"/>
        <v>1</v>
      </c>
      <c r="L105" s="22">
        <f t="shared" si="10"/>
        <v>1</v>
      </c>
      <c r="M105" s="22">
        <f t="shared" si="11"/>
        <v>0</v>
      </c>
      <c r="N105" s="22">
        <f t="shared" si="11"/>
        <v>0</v>
      </c>
      <c r="O105" s="22">
        <f t="shared" si="11"/>
        <v>0</v>
      </c>
      <c r="P105" s="22">
        <f t="shared" si="11"/>
        <v>0</v>
      </c>
      <c r="Q105" s="22">
        <f t="shared" si="11"/>
        <v>0</v>
      </c>
      <c r="R105" s="22">
        <f t="shared" si="11"/>
        <v>0</v>
      </c>
      <c r="S105" s="22">
        <f t="shared" si="11"/>
        <v>0</v>
      </c>
      <c r="T105" s="22">
        <f t="shared" si="11"/>
        <v>1</v>
      </c>
      <c r="U105" s="22">
        <f t="shared" si="11"/>
        <v>1</v>
      </c>
      <c r="V105" s="22">
        <f t="shared" si="11"/>
        <v>0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3.5" customHeight="1" x14ac:dyDescent="0.25">
      <c r="A106" s="2"/>
      <c r="B106" s="11" t="str">
        <f>Projetos!B18</f>
        <v>Proj16</v>
      </c>
      <c r="C106" s="22">
        <f t="shared" si="10"/>
        <v>0</v>
      </c>
      <c r="D106" s="22">
        <f t="shared" si="10"/>
        <v>0</v>
      </c>
      <c r="E106" s="22">
        <f t="shared" si="10"/>
        <v>0</v>
      </c>
      <c r="F106" s="22">
        <f t="shared" si="10"/>
        <v>0</v>
      </c>
      <c r="G106" s="22">
        <f t="shared" si="10"/>
        <v>1</v>
      </c>
      <c r="H106" s="22">
        <f t="shared" si="10"/>
        <v>0</v>
      </c>
      <c r="I106" s="22">
        <f t="shared" si="10"/>
        <v>0</v>
      </c>
      <c r="J106" s="22">
        <f t="shared" si="10"/>
        <v>0</v>
      </c>
      <c r="K106" s="22">
        <f t="shared" si="10"/>
        <v>1</v>
      </c>
      <c r="L106" s="22">
        <f t="shared" si="10"/>
        <v>1</v>
      </c>
      <c r="M106" s="22">
        <f t="shared" si="11"/>
        <v>0</v>
      </c>
      <c r="N106" s="22">
        <f t="shared" si="11"/>
        <v>0</v>
      </c>
      <c r="O106" s="22">
        <f t="shared" si="11"/>
        <v>0</v>
      </c>
      <c r="P106" s="22">
        <f t="shared" si="11"/>
        <v>0</v>
      </c>
      <c r="Q106" s="22">
        <f t="shared" si="11"/>
        <v>0</v>
      </c>
      <c r="R106" s="22">
        <f t="shared" si="11"/>
        <v>0</v>
      </c>
      <c r="S106" s="22">
        <f t="shared" si="11"/>
        <v>0</v>
      </c>
      <c r="T106" s="22">
        <f t="shared" si="11"/>
        <v>1</v>
      </c>
      <c r="U106" s="22">
        <f t="shared" si="11"/>
        <v>1</v>
      </c>
      <c r="V106" s="22">
        <f t="shared" si="11"/>
        <v>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3.5" customHeight="1" x14ac:dyDescent="0.25">
      <c r="A107" s="2"/>
      <c r="B107" s="11" t="str">
        <f>Projetos!B19</f>
        <v>Proj17</v>
      </c>
      <c r="C107" s="22">
        <f t="shared" si="10"/>
        <v>0</v>
      </c>
      <c r="D107" s="22">
        <f t="shared" si="10"/>
        <v>0</v>
      </c>
      <c r="E107" s="22">
        <f t="shared" si="10"/>
        <v>0</v>
      </c>
      <c r="F107" s="22">
        <f t="shared" si="10"/>
        <v>0</v>
      </c>
      <c r="G107" s="22">
        <f t="shared" si="10"/>
        <v>1</v>
      </c>
      <c r="H107" s="22">
        <f t="shared" si="10"/>
        <v>0</v>
      </c>
      <c r="I107" s="22">
        <f t="shared" si="10"/>
        <v>0</v>
      </c>
      <c r="J107" s="22">
        <f t="shared" si="10"/>
        <v>0</v>
      </c>
      <c r="K107" s="22">
        <f t="shared" si="10"/>
        <v>1</v>
      </c>
      <c r="L107" s="22">
        <f t="shared" si="10"/>
        <v>1</v>
      </c>
      <c r="M107" s="22">
        <f t="shared" si="11"/>
        <v>0</v>
      </c>
      <c r="N107" s="22">
        <f t="shared" si="11"/>
        <v>0</v>
      </c>
      <c r="O107" s="22">
        <f t="shared" si="11"/>
        <v>0</v>
      </c>
      <c r="P107" s="22">
        <f t="shared" si="11"/>
        <v>0</v>
      </c>
      <c r="Q107" s="22">
        <f t="shared" si="11"/>
        <v>0</v>
      </c>
      <c r="R107" s="22">
        <f t="shared" si="11"/>
        <v>0</v>
      </c>
      <c r="S107" s="22">
        <f t="shared" si="11"/>
        <v>0</v>
      </c>
      <c r="T107" s="22">
        <f t="shared" si="11"/>
        <v>1</v>
      </c>
      <c r="U107" s="22">
        <f t="shared" si="11"/>
        <v>1</v>
      </c>
      <c r="V107" s="22">
        <f t="shared" si="11"/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3.5" customHeight="1" x14ac:dyDescent="0.25">
      <c r="A108" s="2"/>
      <c r="B108" s="11" t="str">
        <f>Projetos!B20</f>
        <v>Proj18</v>
      </c>
      <c r="C108" s="22">
        <f t="shared" si="10"/>
        <v>0</v>
      </c>
      <c r="D108" s="22">
        <f t="shared" si="10"/>
        <v>0</v>
      </c>
      <c r="E108" s="22">
        <f t="shared" si="10"/>
        <v>0</v>
      </c>
      <c r="F108" s="22">
        <f t="shared" si="10"/>
        <v>0</v>
      </c>
      <c r="G108" s="22">
        <f t="shared" si="10"/>
        <v>1</v>
      </c>
      <c r="H108" s="22">
        <f t="shared" si="10"/>
        <v>0</v>
      </c>
      <c r="I108" s="22">
        <f t="shared" si="10"/>
        <v>0</v>
      </c>
      <c r="J108" s="22">
        <f t="shared" si="10"/>
        <v>0</v>
      </c>
      <c r="K108" s="22">
        <f t="shared" si="10"/>
        <v>0</v>
      </c>
      <c r="L108" s="22">
        <f t="shared" si="10"/>
        <v>0</v>
      </c>
      <c r="M108" s="22">
        <f t="shared" si="11"/>
        <v>0</v>
      </c>
      <c r="N108" s="22">
        <f t="shared" si="11"/>
        <v>0</v>
      </c>
      <c r="O108" s="22">
        <f t="shared" si="11"/>
        <v>0</v>
      </c>
      <c r="P108" s="22">
        <f t="shared" si="11"/>
        <v>0</v>
      </c>
      <c r="Q108" s="22">
        <f t="shared" si="11"/>
        <v>0</v>
      </c>
      <c r="R108" s="22">
        <f t="shared" si="11"/>
        <v>0</v>
      </c>
      <c r="S108" s="22">
        <f t="shared" si="11"/>
        <v>0</v>
      </c>
      <c r="T108" s="22">
        <f t="shared" si="11"/>
        <v>0</v>
      </c>
      <c r="U108" s="22">
        <f t="shared" si="11"/>
        <v>0</v>
      </c>
      <c r="V108" s="22">
        <f t="shared" si="11"/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3.5" customHeight="1" x14ac:dyDescent="0.25">
      <c r="A109" s="2"/>
      <c r="B109" s="11" t="str">
        <f>Projetos!B21</f>
        <v>Proj19</v>
      </c>
      <c r="C109" s="22">
        <f t="shared" si="10"/>
        <v>0</v>
      </c>
      <c r="D109" s="22">
        <f t="shared" si="10"/>
        <v>0</v>
      </c>
      <c r="E109" s="22">
        <f t="shared" si="10"/>
        <v>0</v>
      </c>
      <c r="F109" s="22">
        <f t="shared" si="10"/>
        <v>0</v>
      </c>
      <c r="G109" s="22">
        <f t="shared" si="10"/>
        <v>1</v>
      </c>
      <c r="H109" s="22">
        <f t="shared" si="10"/>
        <v>0</v>
      </c>
      <c r="I109" s="22">
        <f t="shared" si="10"/>
        <v>0</v>
      </c>
      <c r="J109" s="22">
        <f t="shared" si="10"/>
        <v>0</v>
      </c>
      <c r="K109" s="22">
        <f t="shared" si="10"/>
        <v>0</v>
      </c>
      <c r="L109" s="22">
        <f t="shared" si="10"/>
        <v>1</v>
      </c>
      <c r="M109" s="22">
        <f t="shared" si="11"/>
        <v>0</v>
      </c>
      <c r="N109" s="22">
        <f t="shared" si="11"/>
        <v>0</v>
      </c>
      <c r="O109" s="22">
        <f t="shared" si="11"/>
        <v>0</v>
      </c>
      <c r="P109" s="22">
        <f t="shared" si="11"/>
        <v>0</v>
      </c>
      <c r="Q109" s="22">
        <f t="shared" si="11"/>
        <v>0</v>
      </c>
      <c r="R109" s="22">
        <f t="shared" si="11"/>
        <v>0</v>
      </c>
      <c r="S109" s="22">
        <f t="shared" si="11"/>
        <v>0</v>
      </c>
      <c r="T109" s="22">
        <f t="shared" si="11"/>
        <v>1</v>
      </c>
      <c r="U109" s="22">
        <f t="shared" si="11"/>
        <v>0</v>
      </c>
      <c r="V109" s="22">
        <f t="shared" si="11"/>
        <v>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3.5" customHeight="1" x14ac:dyDescent="0.25">
      <c r="A110" s="2"/>
      <c r="B110" s="11" t="str">
        <f>Projetos!B22</f>
        <v>Proj20</v>
      </c>
      <c r="C110" s="22">
        <f t="shared" si="10"/>
        <v>0</v>
      </c>
      <c r="D110" s="22">
        <f t="shared" si="10"/>
        <v>0</v>
      </c>
      <c r="E110" s="22">
        <f t="shared" si="10"/>
        <v>0</v>
      </c>
      <c r="F110" s="22">
        <f t="shared" si="10"/>
        <v>0</v>
      </c>
      <c r="G110" s="22">
        <f t="shared" si="10"/>
        <v>1</v>
      </c>
      <c r="H110" s="22">
        <f t="shared" si="10"/>
        <v>0</v>
      </c>
      <c r="I110" s="22">
        <f t="shared" si="10"/>
        <v>0</v>
      </c>
      <c r="J110" s="22">
        <f t="shared" si="10"/>
        <v>0</v>
      </c>
      <c r="K110" s="22">
        <f t="shared" si="10"/>
        <v>1</v>
      </c>
      <c r="L110" s="22">
        <f t="shared" si="10"/>
        <v>1</v>
      </c>
      <c r="M110" s="22">
        <f t="shared" si="11"/>
        <v>1</v>
      </c>
      <c r="N110" s="22">
        <f t="shared" si="11"/>
        <v>0</v>
      </c>
      <c r="O110" s="22">
        <f t="shared" si="11"/>
        <v>0</v>
      </c>
      <c r="P110" s="22">
        <f t="shared" si="11"/>
        <v>0</v>
      </c>
      <c r="Q110" s="22">
        <f t="shared" si="11"/>
        <v>1</v>
      </c>
      <c r="R110" s="22">
        <f t="shared" si="11"/>
        <v>1</v>
      </c>
      <c r="S110" s="22">
        <f t="shared" si="11"/>
        <v>1</v>
      </c>
      <c r="T110" s="22">
        <f t="shared" si="11"/>
        <v>1</v>
      </c>
      <c r="U110" s="22">
        <f t="shared" si="11"/>
        <v>1</v>
      </c>
      <c r="V110" s="22">
        <f t="shared" si="11"/>
        <v>0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3.5" customHeight="1" x14ac:dyDescent="0.25">
      <c r="A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3.5" customHeight="1" x14ac:dyDescent="0.25">
      <c r="A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3.5" customHeight="1" x14ac:dyDescent="0.25">
      <c r="A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3.5" customHeight="1" x14ac:dyDescent="0.25">
      <c r="A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3.5" customHeight="1" x14ac:dyDescent="0.25">
      <c r="A115" s="23"/>
      <c r="B115" s="113" t="s">
        <v>12</v>
      </c>
      <c r="C115" s="114"/>
      <c r="D115" s="114"/>
      <c r="E115" s="114"/>
      <c r="F115" s="115"/>
      <c r="G115" s="20" t="s">
        <v>238</v>
      </c>
      <c r="H115" s="23"/>
      <c r="I115" s="23"/>
      <c r="J115" s="23"/>
      <c r="K115" s="23"/>
      <c r="L115" s="24"/>
      <c r="M115" s="23"/>
      <c r="N115" s="23"/>
      <c r="O115" s="23"/>
      <c r="P115" s="23"/>
      <c r="Q115" s="23"/>
      <c r="R115" s="23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13.5" customHeight="1" x14ac:dyDescent="0.25">
      <c r="A116" s="2"/>
      <c r="AB116" s="2"/>
      <c r="AC116" s="2"/>
      <c r="AD116" s="2"/>
      <c r="AE116" s="2"/>
      <c r="AF116" s="2"/>
      <c r="AG116" s="2"/>
      <c r="AH116" s="2"/>
    </row>
    <row r="117" spans="1:34" ht="13.5" customHeight="1" x14ac:dyDescent="0.25">
      <c r="A117" s="2"/>
      <c r="B117" s="2"/>
      <c r="C117" s="21" t="str">
        <f>B118</f>
        <v>Proj01</v>
      </c>
      <c r="D117" s="21" t="s">
        <v>33</v>
      </c>
      <c r="E117" s="21" t="s">
        <v>34</v>
      </c>
      <c r="F117" s="21" t="s">
        <v>35</v>
      </c>
      <c r="G117" s="21" t="s">
        <v>36</v>
      </c>
      <c r="H117" s="21" t="s">
        <v>37</v>
      </c>
      <c r="I117" s="21" t="s">
        <v>38</v>
      </c>
      <c r="J117" s="21" t="s">
        <v>39</v>
      </c>
      <c r="K117" s="21" t="s">
        <v>40</v>
      </c>
      <c r="L117" s="21" t="s">
        <v>41</v>
      </c>
      <c r="M117" s="21" t="s">
        <v>42</v>
      </c>
      <c r="N117" s="21" t="s">
        <v>43</v>
      </c>
      <c r="O117" s="21" t="s">
        <v>44</v>
      </c>
      <c r="P117" s="21" t="s">
        <v>45</v>
      </c>
      <c r="Q117" s="21" t="s">
        <v>46</v>
      </c>
      <c r="R117" s="21" t="s">
        <v>47</v>
      </c>
      <c r="S117" s="21" t="s">
        <v>48</v>
      </c>
      <c r="T117" s="21" t="s">
        <v>49</v>
      </c>
      <c r="U117" s="21" t="s">
        <v>50</v>
      </c>
      <c r="V117" s="21" t="s">
        <v>51</v>
      </c>
      <c r="W117" s="2"/>
      <c r="X117" s="2"/>
      <c r="Y117" s="2" t="s">
        <v>7</v>
      </c>
      <c r="Z117" s="10"/>
      <c r="AA117" s="10"/>
      <c r="AB117" s="10"/>
      <c r="AC117" s="10"/>
      <c r="AD117" s="2"/>
      <c r="AE117" s="2"/>
      <c r="AF117" s="2"/>
      <c r="AG117" s="2"/>
      <c r="AH117" s="2"/>
    </row>
    <row r="118" spans="1:34" ht="13.5" customHeight="1" x14ac:dyDescent="0.25">
      <c r="A118" s="2"/>
      <c r="B118" s="11" t="str">
        <f>Projetos!B3</f>
        <v>Proj01</v>
      </c>
      <c r="C118" s="22">
        <f t="shared" ref="C118:L127" si="12">IF(VLOOKUP($B118,$B$7:$H$27,MATCH($G$115,$B$7:$H$7,0),0)&gt;VLOOKUP(C$117,$B$7:$H$27,MATCH($G$88,$B$7:$H$7,0),0),1,0)</f>
        <v>0</v>
      </c>
      <c r="D118" s="22">
        <f t="shared" si="12"/>
        <v>0</v>
      </c>
      <c r="E118" s="22">
        <f t="shared" si="12"/>
        <v>0</v>
      </c>
      <c r="F118" s="22">
        <f t="shared" si="12"/>
        <v>0</v>
      </c>
      <c r="G118" s="22">
        <f t="shared" si="12"/>
        <v>1</v>
      </c>
      <c r="H118" s="22">
        <f t="shared" si="12"/>
        <v>0</v>
      </c>
      <c r="I118" s="22">
        <f t="shared" si="12"/>
        <v>0</v>
      </c>
      <c r="J118" s="22">
        <f t="shared" si="12"/>
        <v>0</v>
      </c>
      <c r="K118" s="22">
        <f t="shared" si="12"/>
        <v>1</v>
      </c>
      <c r="L118" s="22">
        <f t="shared" si="12"/>
        <v>1</v>
      </c>
      <c r="M118" s="22">
        <f t="shared" ref="M118:V127" si="13">IF(VLOOKUP($B118,$B$7:$H$27,MATCH($G$115,$B$7:$H$7,0),0)&gt;VLOOKUP(M$117,$B$7:$H$27,MATCH($G$88,$B$7:$H$7,0),0),1,0)</f>
        <v>1</v>
      </c>
      <c r="N118" s="22">
        <f t="shared" si="13"/>
        <v>0</v>
      </c>
      <c r="O118" s="22">
        <f t="shared" si="13"/>
        <v>0</v>
      </c>
      <c r="P118" s="22">
        <f t="shared" si="13"/>
        <v>0</v>
      </c>
      <c r="Q118" s="22">
        <f t="shared" si="13"/>
        <v>1</v>
      </c>
      <c r="R118" s="22">
        <f t="shared" si="13"/>
        <v>1</v>
      </c>
      <c r="S118" s="22">
        <f t="shared" si="13"/>
        <v>1</v>
      </c>
      <c r="T118" s="22">
        <f t="shared" si="13"/>
        <v>1</v>
      </c>
      <c r="U118" s="22">
        <f t="shared" si="13"/>
        <v>1</v>
      </c>
      <c r="V118" s="22">
        <f t="shared" si="13"/>
        <v>0</v>
      </c>
      <c r="W118" s="2"/>
      <c r="X118" s="2"/>
      <c r="Y118" s="10"/>
      <c r="Z118" s="6"/>
      <c r="AA118" s="6"/>
      <c r="AB118" s="6"/>
      <c r="AC118" s="6"/>
      <c r="AD118" s="2"/>
      <c r="AE118" s="2"/>
      <c r="AF118" s="2"/>
      <c r="AG118" s="2"/>
      <c r="AH118" s="2"/>
    </row>
    <row r="119" spans="1:34" ht="13.5" customHeight="1" x14ac:dyDescent="0.25">
      <c r="A119" s="2"/>
      <c r="B119" s="11" t="str">
        <f>Projetos!B4</f>
        <v>Proj02</v>
      </c>
      <c r="C119" s="22">
        <f t="shared" si="12"/>
        <v>1</v>
      </c>
      <c r="D119" s="22">
        <f t="shared" si="12"/>
        <v>0</v>
      </c>
      <c r="E119" s="22">
        <f t="shared" si="12"/>
        <v>1</v>
      </c>
      <c r="F119" s="22">
        <f t="shared" si="12"/>
        <v>1</v>
      </c>
      <c r="G119" s="22">
        <f t="shared" si="12"/>
        <v>1</v>
      </c>
      <c r="H119" s="22">
        <f t="shared" si="12"/>
        <v>1</v>
      </c>
      <c r="I119" s="22">
        <f t="shared" si="12"/>
        <v>1</v>
      </c>
      <c r="J119" s="22">
        <f t="shared" si="12"/>
        <v>1</v>
      </c>
      <c r="K119" s="22">
        <f t="shared" si="12"/>
        <v>1</v>
      </c>
      <c r="L119" s="22">
        <f t="shared" si="12"/>
        <v>1</v>
      </c>
      <c r="M119" s="22">
        <f t="shared" si="13"/>
        <v>1</v>
      </c>
      <c r="N119" s="22">
        <f t="shared" si="13"/>
        <v>1</v>
      </c>
      <c r="O119" s="22">
        <f t="shared" si="13"/>
        <v>0</v>
      </c>
      <c r="P119" s="22">
        <f t="shared" si="13"/>
        <v>1</v>
      </c>
      <c r="Q119" s="22">
        <f t="shared" si="13"/>
        <v>1</v>
      </c>
      <c r="R119" s="22">
        <f t="shared" si="13"/>
        <v>1</v>
      </c>
      <c r="S119" s="22">
        <f t="shared" si="13"/>
        <v>1</v>
      </c>
      <c r="T119" s="22">
        <f t="shared" si="13"/>
        <v>1</v>
      </c>
      <c r="U119" s="22">
        <f t="shared" si="13"/>
        <v>1</v>
      </c>
      <c r="V119" s="22">
        <f t="shared" si="13"/>
        <v>1</v>
      </c>
      <c r="W119" s="2"/>
      <c r="X119" s="2"/>
      <c r="Y119" s="10"/>
      <c r="Z119" s="6"/>
      <c r="AA119" s="6"/>
      <c r="AE119" s="2" t="s">
        <v>8</v>
      </c>
      <c r="AG119" s="2"/>
      <c r="AH119" s="6"/>
    </row>
    <row r="120" spans="1:34" ht="13.5" customHeight="1" x14ac:dyDescent="0.25">
      <c r="A120" s="2"/>
      <c r="B120" s="11" t="str">
        <f>Projetos!B5</f>
        <v>Proj03</v>
      </c>
      <c r="C120" s="22">
        <f t="shared" si="12"/>
        <v>1</v>
      </c>
      <c r="D120" s="22">
        <f t="shared" si="12"/>
        <v>1</v>
      </c>
      <c r="E120" s="22">
        <f t="shared" si="12"/>
        <v>1</v>
      </c>
      <c r="F120" s="22">
        <f t="shared" si="12"/>
        <v>1</v>
      </c>
      <c r="G120" s="22">
        <f t="shared" si="12"/>
        <v>1</v>
      </c>
      <c r="H120" s="22">
        <f t="shared" si="12"/>
        <v>1</v>
      </c>
      <c r="I120" s="22">
        <f t="shared" si="12"/>
        <v>1</v>
      </c>
      <c r="J120" s="22">
        <f t="shared" si="12"/>
        <v>1</v>
      </c>
      <c r="K120" s="22">
        <f t="shared" si="12"/>
        <v>1</v>
      </c>
      <c r="L120" s="22">
        <f t="shared" si="12"/>
        <v>1</v>
      </c>
      <c r="M120" s="22">
        <f t="shared" si="13"/>
        <v>1</v>
      </c>
      <c r="N120" s="22">
        <f t="shared" si="13"/>
        <v>1</v>
      </c>
      <c r="O120" s="22">
        <f t="shared" si="13"/>
        <v>1</v>
      </c>
      <c r="P120" s="22">
        <f t="shared" si="13"/>
        <v>1</v>
      </c>
      <c r="Q120" s="22">
        <f t="shared" si="13"/>
        <v>1</v>
      </c>
      <c r="R120" s="22">
        <f t="shared" si="13"/>
        <v>1</v>
      </c>
      <c r="S120" s="22">
        <f t="shared" si="13"/>
        <v>1</v>
      </c>
      <c r="T120" s="22">
        <f t="shared" si="13"/>
        <v>1</v>
      </c>
      <c r="U120" s="22">
        <f t="shared" si="13"/>
        <v>1</v>
      </c>
      <c r="V120" s="22">
        <f t="shared" si="13"/>
        <v>1</v>
      </c>
      <c r="W120" s="2"/>
      <c r="X120" s="2"/>
      <c r="Y120" s="10"/>
      <c r="Z120" s="6"/>
      <c r="AA120" s="6"/>
      <c r="AE120" s="2" t="s">
        <v>9</v>
      </c>
      <c r="AG120" s="2"/>
      <c r="AH120" s="6"/>
    </row>
    <row r="121" spans="1:34" ht="13.5" customHeight="1" x14ac:dyDescent="0.25">
      <c r="A121" s="2"/>
      <c r="B121" s="11" t="str">
        <f>Projetos!B6</f>
        <v>Proj04</v>
      </c>
      <c r="C121" s="22">
        <f t="shared" si="12"/>
        <v>1</v>
      </c>
      <c r="D121" s="22">
        <f t="shared" si="12"/>
        <v>0</v>
      </c>
      <c r="E121" s="22">
        <f t="shared" si="12"/>
        <v>0</v>
      </c>
      <c r="F121" s="22">
        <f t="shared" si="12"/>
        <v>0</v>
      </c>
      <c r="G121" s="22">
        <f t="shared" si="12"/>
        <v>1</v>
      </c>
      <c r="H121" s="22">
        <f t="shared" si="12"/>
        <v>0</v>
      </c>
      <c r="I121" s="22">
        <f t="shared" si="12"/>
        <v>1</v>
      </c>
      <c r="J121" s="22">
        <f t="shared" si="12"/>
        <v>1</v>
      </c>
      <c r="K121" s="22">
        <f t="shared" si="12"/>
        <v>1</v>
      </c>
      <c r="L121" s="22">
        <f t="shared" si="12"/>
        <v>1</v>
      </c>
      <c r="M121" s="22">
        <f t="shared" si="13"/>
        <v>1</v>
      </c>
      <c r="N121" s="22">
        <f t="shared" si="13"/>
        <v>1</v>
      </c>
      <c r="O121" s="22">
        <f t="shared" si="13"/>
        <v>0</v>
      </c>
      <c r="P121" s="22">
        <f t="shared" si="13"/>
        <v>0</v>
      </c>
      <c r="Q121" s="22">
        <f t="shared" si="13"/>
        <v>1</v>
      </c>
      <c r="R121" s="22">
        <f t="shared" si="13"/>
        <v>1</v>
      </c>
      <c r="S121" s="22">
        <f t="shared" si="13"/>
        <v>1</v>
      </c>
      <c r="T121" s="22">
        <f t="shared" si="13"/>
        <v>1</v>
      </c>
      <c r="U121" s="22">
        <f t="shared" si="13"/>
        <v>1</v>
      </c>
      <c r="V121" s="22">
        <f t="shared" si="13"/>
        <v>1</v>
      </c>
      <c r="W121" s="2"/>
      <c r="X121" s="2"/>
      <c r="Y121" s="10"/>
      <c r="Z121" s="6"/>
      <c r="AA121" s="6"/>
      <c r="AB121" s="6"/>
      <c r="AC121" s="6"/>
      <c r="AD121" s="2"/>
      <c r="AE121" s="2"/>
      <c r="AF121" s="2"/>
      <c r="AG121" s="2"/>
      <c r="AH121" s="2"/>
    </row>
    <row r="122" spans="1:34" ht="13.5" customHeight="1" x14ac:dyDescent="0.25">
      <c r="A122" s="2"/>
      <c r="B122" s="11" t="str">
        <f>Projetos!B7</f>
        <v>Proj05</v>
      </c>
      <c r="C122" s="22">
        <f t="shared" si="12"/>
        <v>0</v>
      </c>
      <c r="D122" s="22">
        <f t="shared" si="12"/>
        <v>0</v>
      </c>
      <c r="E122" s="22">
        <f t="shared" si="12"/>
        <v>0</v>
      </c>
      <c r="F122" s="22">
        <f t="shared" si="12"/>
        <v>0</v>
      </c>
      <c r="G122" s="22">
        <f t="shared" si="12"/>
        <v>0</v>
      </c>
      <c r="H122" s="22">
        <f t="shared" si="12"/>
        <v>0</v>
      </c>
      <c r="I122" s="22">
        <f t="shared" si="12"/>
        <v>0</v>
      </c>
      <c r="J122" s="22">
        <f t="shared" si="12"/>
        <v>0</v>
      </c>
      <c r="K122" s="22">
        <f t="shared" si="12"/>
        <v>0</v>
      </c>
      <c r="L122" s="22">
        <f t="shared" si="12"/>
        <v>0</v>
      </c>
      <c r="M122" s="22">
        <f t="shared" si="13"/>
        <v>0</v>
      </c>
      <c r="N122" s="22">
        <f t="shared" si="13"/>
        <v>0</v>
      </c>
      <c r="O122" s="22">
        <f t="shared" si="13"/>
        <v>0</v>
      </c>
      <c r="P122" s="22">
        <f t="shared" si="13"/>
        <v>0</v>
      </c>
      <c r="Q122" s="22">
        <f t="shared" si="13"/>
        <v>0</v>
      </c>
      <c r="R122" s="22">
        <f t="shared" si="13"/>
        <v>0</v>
      </c>
      <c r="S122" s="22">
        <f t="shared" si="13"/>
        <v>0</v>
      </c>
      <c r="T122" s="22">
        <f t="shared" si="13"/>
        <v>0</v>
      </c>
      <c r="U122" s="22">
        <f t="shared" si="13"/>
        <v>0</v>
      </c>
      <c r="V122" s="22">
        <f t="shared" si="13"/>
        <v>0</v>
      </c>
      <c r="W122" s="2"/>
      <c r="X122" s="2"/>
      <c r="Y122" s="10"/>
      <c r="Z122" s="6"/>
      <c r="AA122" s="6"/>
      <c r="AB122" s="6"/>
      <c r="AC122" s="6"/>
      <c r="AD122" s="2"/>
      <c r="AE122" s="2"/>
      <c r="AF122" s="2"/>
      <c r="AG122" s="2"/>
      <c r="AH122" s="2"/>
    </row>
    <row r="123" spans="1:34" ht="13.5" customHeight="1" x14ac:dyDescent="0.25">
      <c r="A123" s="2"/>
      <c r="B123" s="11" t="str">
        <f>Projetos!B8</f>
        <v>Proj06</v>
      </c>
      <c r="C123" s="22">
        <f t="shared" si="12"/>
        <v>1</v>
      </c>
      <c r="D123" s="22">
        <f t="shared" si="12"/>
        <v>0</v>
      </c>
      <c r="E123" s="22">
        <f t="shared" si="12"/>
        <v>0</v>
      </c>
      <c r="F123" s="22">
        <f t="shared" si="12"/>
        <v>1</v>
      </c>
      <c r="G123" s="22">
        <f t="shared" si="12"/>
        <v>1</v>
      </c>
      <c r="H123" s="22">
        <f t="shared" si="12"/>
        <v>0</v>
      </c>
      <c r="I123" s="22">
        <f t="shared" si="12"/>
        <v>1</v>
      </c>
      <c r="J123" s="22">
        <f t="shared" si="12"/>
        <v>1</v>
      </c>
      <c r="K123" s="22">
        <f t="shared" si="12"/>
        <v>1</v>
      </c>
      <c r="L123" s="22">
        <f t="shared" si="12"/>
        <v>1</v>
      </c>
      <c r="M123" s="22">
        <f t="shared" si="13"/>
        <v>1</v>
      </c>
      <c r="N123" s="22">
        <f t="shared" si="13"/>
        <v>1</v>
      </c>
      <c r="O123" s="22">
        <f t="shared" si="13"/>
        <v>0</v>
      </c>
      <c r="P123" s="22">
        <f t="shared" si="13"/>
        <v>0</v>
      </c>
      <c r="Q123" s="22">
        <f t="shared" si="13"/>
        <v>1</v>
      </c>
      <c r="R123" s="22">
        <f t="shared" si="13"/>
        <v>1</v>
      </c>
      <c r="S123" s="22">
        <f t="shared" si="13"/>
        <v>1</v>
      </c>
      <c r="T123" s="22">
        <f t="shared" si="13"/>
        <v>1</v>
      </c>
      <c r="U123" s="22">
        <f t="shared" si="13"/>
        <v>1</v>
      </c>
      <c r="V123" s="22">
        <f t="shared" si="13"/>
        <v>1</v>
      </c>
      <c r="W123" s="2"/>
      <c r="X123" s="2"/>
      <c r="Y123" s="10"/>
      <c r="Z123" s="6"/>
      <c r="AA123" s="6"/>
      <c r="AB123" s="6"/>
      <c r="AC123" s="6"/>
      <c r="AD123" s="2"/>
      <c r="AE123" s="2"/>
      <c r="AF123" s="2"/>
      <c r="AG123" s="2"/>
      <c r="AH123" s="2"/>
    </row>
    <row r="124" spans="1:34" ht="13.5" customHeight="1" x14ac:dyDescent="0.25">
      <c r="A124" s="2"/>
      <c r="B124" s="11" t="str">
        <f>Projetos!B9</f>
        <v>Proj07</v>
      </c>
      <c r="C124" s="22">
        <f t="shared" si="12"/>
        <v>0</v>
      </c>
      <c r="D124" s="22">
        <f t="shared" si="12"/>
        <v>0</v>
      </c>
      <c r="E124" s="22">
        <f t="shared" si="12"/>
        <v>0</v>
      </c>
      <c r="F124" s="22">
        <f t="shared" si="12"/>
        <v>0</v>
      </c>
      <c r="G124" s="22">
        <f t="shared" si="12"/>
        <v>1</v>
      </c>
      <c r="H124" s="22">
        <f t="shared" si="12"/>
        <v>0</v>
      </c>
      <c r="I124" s="22">
        <f t="shared" si="12"/>
        <v>0</v>
      </c>
      <c r="J124" s="22">
        <f t="shared" si="12"/>
        <v>0</v>
      </c>
      <c r="K124" s="22">
        <f t="shared" si="12"/>
        <v>1</v>
      </c>
      <c r="L124" s="22">
        <f t="shared" si="12"/>
        <v>1</v>
      </c>
      <c r="M124" s="22">
        <f t="shared" si="13"/>
        <v>1</v>
      </c>
      <c r="N124" s="22">
        <f t="shared" si="13"/>
        <v>0</v>
      </c>
      <c r="O124" s="22">
        <f t="shared" si="13"/>
        <v>0</v>
      </c>
      <c r="P124" s="22">
        <f t="shared" si="13"/>
        <v>0</v>
      </c>
      <c r="Q124" s="22">
        <f t="shared" si="13"/>
        <v>1</v>
      </c>
      <c r="R124" s="22">
        <f t="shared" si="13"/>
        <v>1</v>
      </c>
      <c r="S124" s="22">
        <f t="shared" si="13"/>
        <v>1</v>
      </c>
      <c r="T124" s="22">
        <f t="shared" si="13"/>
        <v>1</v>
      </c>
      <c r="U124" s="22">
        <f t="shared" si="13"/>
        <v>1</v>
      </c>
      <c r="V124" s="22">
        <f t="shared" si="13"/>
        <v>0</v>
      </c>
      <c r="W124" s="2"/>
      <c r="X124" s="2"/>
      <c r="Y124" s="10"/>
      <c r="Z124" s="6"/>
      <c r="AA124" s="6"/>
      <c r="AB124" s="6"/>
      <c r="AC124" s="6"/>
      <c r="AD124" s="2"/>
      <c r="AE124" s="2"/>
      <c r="AF124" s="2"/>
      <c r="AG124" s="2"/>
      <c r="AH124" s="2"/>
    </row>
    <row r="125" spans="1:34" ht="13.5" customHeight="1" x14ac:dyDescent="0.25">
      <c r="A125" s="2"/>
      <c r="B125" s="11" t="str">
        <f>Projetos!B10</f>
        <v>Proj08</v>
      </c>
      <c r="C125" s="22">
        <f t="shared" si="12"/>
        <v>0</v>
      </c>
      <c r="D125" s="22">
        <f t="shared" si="12"/>
        <v>0</v>
      </c>
      <c r="E125" s="22">
        <f t="shared" si="12"/>
        <v>0</v>
      </c>
      <c r="F125" s="22">
        <f t="shared" si="12"/>
        <v>0</v>
      </c>
      <c r="G125" s="22">
        <f t="shared" si="12"/>
        <v>1</v>
      </c>
      <c r="H125" s="22">
        <f t="shared" si="12"/>
        <v>0</v>
      </c>
      <c r="I125" s="22">
        <f t="shared" si="12"/>
        <v>0</v>
      </c>
      <c r="J125" s="22">
        <f t="shared" si="12"/>
        <v>0</v>
      </c>
      <c r="K125" s="22">
        <f t="shared" si="12"/>
        <v>1</v>
      </c>
      <c r="L125" s="22">
        <f t="shared" si="12"/>
        <v>1</v>
      </c>
      <c r="M125" s="22">
        <f t="shared" si="13"/>
        <v>0</v>
      </c>
      <c r="N125" s="22">
        <f t="shared" si="13"/>
        <v>0</v>
      </c>
      <c r="O125" s="22">
        <f t="shared" si="13"/>
        <v>0</v>
      </c>
      <c r="P125" s="22">
        <f t="shared" si="13"/>
        <v>0</v>
      </c>
      <c r="Q125" s="22">
        <f t="shared" si="13"/>
        <v>1</v>
      </c>
      <c r="R125" s="22">
        <f t="shared" si="13"/>
        <v>1</v>
      </c>
      <c r="S125" s="22">
        <f t="shared" si="13"/>
        <v>1</v>
      </c>
      <c r="T125" s="22">
        <f t="shared" si="13"/>
        <v>1</v>
      </c>
      <c r="U125" s="22">
        <f t="shared" si="13"/>
        <v>1</v>
      </c>
      <c r="V125" s="22">
        <f t="shared" si="13"/>
        <v>0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3.5" customHeight="1" x14ac:dyDescent="0.25">
      <c r="A126" s="2"/>
      <c r="B126" s="11" t="str">
        <f>Projetos!B11</f>
        <v>Proj09</v>
      </c>
      <c r="C126" s="22">
        <f t="shared" si="12"/>
        <v>0</v>
      </c>
      <c r="D126" s="22">
        <f t="shared" si="12"/>
        <v>0</v>
      </c>
      <c r="E126" s="22">
        <f t="shared" si="12"/>
        <v>0</v>
      </c>
      <c r="F126" s="22">
        <f t="shared" si="12"/>
        <v>0</v>
      </c>
      <c r="G126" s="22">
        <f t="shared" si="12"/>
        <v>1</v>
      </c>
      <c r="H126" s="22">
        <f t="shared" si="12"/>
        <v>0</v>
      </c>
      <c r="I126" s="22">
        <f t="shared" si="12"/>
        <v>0</v>
      </c>
      <c r="J126" s="22">
        <f t="shared" si="12"/>
        <v>0</v>
      </c>
      <c r="K126" s="22">
        <f t="shared" si="12"/>
        <v>0</v>
      </c>
      <c r="L126" s="22">
        <f t="shared" si="12"/>
        <v>1</v>
      </c>
      <c r="M126" s="22">
        <f t="shared" si="13"/>
        <v>0</v>
      </c>
      <c r="N126" s="22">
        <f t="shared" si="13"/>
        <v>0</v>
      </c>
      <c r="O126" s="22">
        <f t="shared" si="13"/>
        <v>0</v>
      </c>
      <c r="P126" s="22">
        <f t="shared" si="13"/>
        <v>0</v>
      </c>
      <c r="Q126" s="22">
        <f t="shared" si="13"/>
        <v>0</v>
      </c>
      <c r="R126" s="22">
        <f t="shared" si="13"/>
        <v>0</v>
      </c>
      <c r="S126" s="22">
        <f t="shared" si="13"/>
        <v>0</v>
      </c>
      <c r="T126" s="22">
        <f t="shared" si="13"/>
        <v>1</v>
      </c>
      <c r="U126" s="22">
        <f t="shared" si="13"/>
        <v>0</v>
      </c>
      <c r="V126" s="22">
        <f t="shared" si="13"/>
        <v>0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3.5" customHeight="1" x14ac:dyDescent="0.25">
      <c r="A127" s="2"/>
      <c r="B127" s="11" t="str">
        <f>Projetos!B12</f>
        <v>Proj10</v>
      </c>
      <c r="C127" s="22">
        <f t="shared" si="12"/>
        <v>0</v>
      </c>
      <c r="D127" s="22">
        <f t="shared" si="12"/>
        <v>0</v>
      </c>
      <c r="E127" s="22">
        <f t="shared" si="12"/>
        <v>0</v>
      </c>
      <c r="F127" s="22">
        <f t="shared" si="12"/>
        <v>0</v>
      </c>
      <c r="G127" s="22">
        <f t="shared" si="12"/>
        <v>1</v>
      </c>
      <c r="H127" s="22">
        <f t="shared" si="12"/>
        <v>0</v>
      </c>
      <c r="I127" s="22">
        <f t="shared" si="12"/>
        <v>0</v>
      </c>
      <c r="J127" s="22">
        <f t="shared" si="12"/>
        <v>0</v>
      </c>
      <c r="K127" s="22">
        <f t="shared" si="12"/>
        <v>1</v>
      </c>
      <c r="L127" s="22">
        <f t="shared" si="12"/>
        <v>1</v>
      </c>
      <c r="M127" s="22">
        <f t="shared" si="13"/>
        <v>1</v>
      </c>
      <c r="N127" s="22">
        <f t="shared" si="13"/>
        <v>0</v>
      </c>
      <c r="O127" s="22">
        <f t="shared" si="13"/>
        <v>0</v>
      </c>
      <c r="P127" s="22">
        <f t="shared" si="13"/>
        <v>0</v>
      </c>
      <c r="Q127" s="22">
        <f t="shared" si="13"/>
        <v>1</v>
      </c>
      <c r="R127" s="22">
        <f t="shared" si="13"/>
        <v>1</v>
      </c>
      <c r="S127" s="22">
        <f t="shared" si="13"/>
        <v>1</v>
      </c>
      <c r="T127" s="22">
        <f t="shared" si="13"/>
        <v>1</v>
      </c>
      <c r="U127" s="22">
        <f t="shared" si="13"/>
        <v>1</v>
      </c>
      <c r="V127" s="22">
        <f t="shared" si="13"/>
        <v>0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3.5" customHeight="1" x14ac:dyDescent="0.25">
      <c r="A128" s="2"/>
      <c r="B128" s="11" t="str">
        <f>Projetos!B13</f>
        <v>Proj11</v>
      </c>
      <c r="C128" s="22">
        <f t="shared" ref="C128:L137" si="14">IF(VLOOKUP($B128,$B$7:$H$27,MATCH($G$115,$B$7:$H$7,0),0)&gt;VLOOKUP(C$117,$B$7:$H$27,MATCH($G$88,$B$7:$H$7,0),0),1,0)</f>
        <v>1</v>
      </c>
      <c r="D128" s="22">
        <f t="shared" si="14"/>
        <v>0</v>
      </c>
      <c r="E128" s="22">
        <f t="shared" si="14"/>
        <v>1</v>
      </c>
      <c r="F128" s="22">
        <f t="shared" si="14"/>
        <v>1</v>
      </c>
      <c r="G128" s="22">
        <f t="shared" si="14"/>
        <v>1</v>
      </c>
      <c r="H128" s="22">
        <f t="shared" si="14"/>
        <v>1</v>
      </c>
      <c r="I128" s="22">
        <f t="shared" si="14"/>
        <v>1</v>
      </c>
      <c r="J128" s="22">
        <f t="shared" si="14"/>
        <v>1</v>
      </c>
      <c r="K128" s="22">
        <f t="shared" si="14"/>
        <v>1</v>
      </c>
      <c r="L128" s="22">
        <f t="shared" si="14"/>
        <v>1</v>
      </c>
      <c r="M128" s="22">
        <f t="shared" ref="M128:V137" si="15">IF(VLOOKUP($B128,$B$7:$H$27,MATCH($G$115,$B$7:$H$7,0),0)&gt;VLOOKUP(M$117,$B$7:$H$27,MATCH($G$88,$B$7:$H$7,0),0),1,0)</f>
        <v>1</v>
      </c>
      <c r="N128" s="22">
        <f t="shared" si="15"/>
        <v>1</v>
      </c>
      <c r="O128" s="22">
        <f t="shared" si="15"/>
        <v>0</v>
      </c>
      <c r="P128" s="22">
        <f t="shared" si="15"/>
        <v>1</v>
      </c>
      <c r="Q128" s="22">
        <f t="shared" si="15"/>
        <v>1</v>
      </c>
      <c r="R128" s="22">
        <f t="shared" si="15"/>
        <v>1</v>
      </c>
      <c r="S128" s="22">
        <f t="shared" si="15"/>
        <v>1</v>
      </c>
      <c r="T128" s="22">
        <f t="shared" si="15"/>
        <v>1</v>
      </c>
      <c r="U128" s="22">
        <f t="shared" si="15"/>
        <v>1</v>
      </c>
      <c r="V128" s="22">
        <f t="shared" si="15"/>
        <v>1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3.5" customHeight="1" x14ac:dyDescent="0.25">
      <c r="A129" s="2"/>
      <c r="B129" s="11" t="str">
        <f>Projetos!B14</f>
        <v>Proj12</v>
      </c>
      <c r="C129" s="22">
        <f t="shared" si="14"/>
        <v>0</v>
      </c>
      <c r="D129" s="22">
        <f t="shared" si="14"/>
        <v>0</v>
      </c>
      <c r="E129" s="22">
        <f t="shared" si="14"/>
        <v>0</v>
      </c>
      <c r="F129" s="22">
        <f t="shared" si="14"/>
        <v>0</v>
      </c>
      <c r="G129" s="22">
        <f t="shared" si="14"/>
        <v>1</v>
      </c>
      <c r="H129" s="22">
        <f t="shared" si="14"/>
        <v>0</v>
      </c>
      <c r="I129" s="22">
        <f t="shared" si="14"/>
        <v>0</v>
      </c>
      <c r="J129" s="22">
        <f t="shared" si="14"/>
        <v>0</v>
      </c>
      <c r="K129" s="22">
        <f t="shared" si="14"/>
        <v>1</v>
      </c>
      <c r="L129" s="22">
        <f t="shared" si="14"/>
        <v>1</v>
      </c>
      <c r="M129" s="22">
        <f t="shared" si="15"/>
        <v>0</v>
      </c>
      <c r="N129" s="22">
        <f t="shared" si="15"/>
        <v>0</v>
      </c>
      <c r="O129" s="22">
        <f t="shared" si="15"/>
        <v>0</v>
      </c>
      <c r="P129" s="22">
        <f t="shared" si="15"/>
        <v>0</v>
      </c>
      <c r="Q129" s="22">
        <f t="shared" si="15"/>
        <v>1</v>
      </c>
      <c r="R129" s="22">
        <f t="shared" si="15"/>
        <v>1</v>
      </c>
      <c r="S129" s="22">
        <f t="shared" si="15"/>
        <v>1</v>
      </c>
      <c r="T129" s="22">
        <f t="shared" si="15"/>
        <v>1</v>
      </c>
      <c r="U129" s="22">
        <f t="shared" si="15"/>
        <v>1</v>
      </c>
      <c r="V129" s="22">
        <f t="shared" si="15"/>
        <v>0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3.5" customHeight="1" x14ac:dyDescent="0.25">
      <c r="A130" s="2"/>
      <c r="B130" s="11" t="str">
        <f>Projetos!B15</f>
        <v>Proj13</v>
      </c>
      <c r="C130" s="22">
        <f t="shared" si="14"/>
        <v>0</v>
      </c>
      <c r="D130" s="22">
        <f t="shared" si="14"/>
        <v>0</v>
      </c>
      <c r="E130" s="22">
        <f t="shared" si="14"/>
        <v>0</v>
      </c>
      <c r="F130" s="22">
        <f t="shared" si="14"/>
        <v>0</v>
      </c>
      <c r="G130" s="22">
        <f t="shared" si="14"/>
        <v>1</v>
      </c>
      <c r="H130" s="22">
        <f t="shared" si="14"/>
        <v>0</v>
      </c>
      <c r="I130" s="22">
        <f t="shared" si="14"/>
        <v>0</v>
      </c>
      <c r="J130" s="22">
        <f t="shared" si="14"/>
        <v>0</v>
      </c>
      <c r="K130" s="22">
        <f t="shared" si="14"/>
        <v>0</v>
      </c>
      <c r="L130" s="22">
        <f t="shared" si="14"/>
        <v>0</v>
      </c>
      <c r="M130" s="22">
        <f t="shared" si="15"/>
        <v>0</v>
      </c>
      <c r="N130" s="22">
        <f t="shared" si="15"/>
        <v>0</v>
      </c>
      <c r="O130" s="22">
        <f t="shared" si="15"/>
        <v>0</v>
      </c>
      <c r="P130" s="22">
        <f t="shared" si="15"/>
        <v>0</v>
      </c>
      <c r="Q130" s="22">
        <f t="shared" si="15"/>
        <v>0</v>
      </c>
      <c r="R130" s="22">
        <f t="shared" si="15"/>
        <v>0</v>
      </c>
      <c r="S130" s="22">
        <f t="shared" si="15"/>
        <v>0</v>
      </c>
      <c r="T130" s="22">
        <f t="shared" si="15"/>
        <v>0</v>
      </c>
      <c r="U130" s="22">
        <f t="shared" si="15"/>
        <v>0</v>
      </c>
      <c r="V130" s="22">
        <f t="shared" si="15"/>
        <v>0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3.5" customHeight="1" x14ac:dyDescent="0.25">
      <c r="A131" s="2"/>
      <c r="B131" s="11" t="str">
        <f>Projetos!B16</f>
        <v>Proj14</v>
      </c>
      <c r="C131" s="22">
        <f t="shared" si="14"/>
        <v>0</v>
      </c>
      <c r="D131" s="22">
        <f t="shared" si="14"/>
        <v>0</v>
      </c>
      <c r="E131" s="22">
        <f t="shared" si="14"/>
        <v>0</v>
      </c>
      <c r="F131" s="22">
        <f t="shared" si="14"/>
        <v>0</v>
      </c>
      <c r="G131" s="22">
        <f t="shared" si="14"/>
        <v>1</v>
      </c>
      <c r="H131" s="22">
        <f t="shared" si="14"/>
        <v>0</v>
      </c>
      <c r="I131" s="22">
        <f t="shared" si="14"/>
        <v>0</v>
      </c>
      <c r="J131" s="22">
        <f t="shared" si="14"/>
        <v>0</v>
      </c>
      <c r="K131" s="22">
        <f t="shared" si="14"/>
        <v>0</v>
      </c>
      <c r="L131" s="22">
        <f t="shared" si="14"/>
        <v>1</v>
      </c>
      <c r="M131" s="22">
        <f t="shared" si="15"/>
        <v>0</v>
      </c>
      <c r="N131" s="22">
        <f t="shared" si="15"/>
        <v>0</v>
      </c>
      <c r="O131" s="22">
        <f t="shared" si="15"/>
        <v>0</v>
      </c>
      <c r="P131" s="22">
        <f t="shared" si="15"/>
        <v>0</v>
      </c>
      <c r="Q131" s="22">
        <f t="shared" si="15"/>
        <v>0</v>
      </c>
      <c r="R131" s="22">
        <f t="shared" si="15"/>
        <v>0</v>
      </c>
      <c r="S131" s="22">
        <f t="shared" si="15"/>
        <v>0</v>
      </c>
      <c r="T131" s="22">
        <f t="shared" si="15"/>
        <v>1</v>
      </c>
      <c r="U131" s="22">
        <f t="shared" si="15"/>
        <v>0</v>
      </c>
      <c r="V131" s="22">
        <f t="shared" si="15"/>
        <v>0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3.5" customHeight="1" x14ac:dyDescent="0.25">
      <c r="A132" s="2"/>
      <c r="B132" s="11" t="str">
        <f>Projetos!B17</f>
        <v>Proj15</v>
      </c>
      <c r="C132" s="22">
        <f t="shared" si="14"/>
        <v>0</v>
      </c>
      <c r="D132" s="22">
        <f t="shared" si="14"/>
        <v>0</v>
      </c>
      <c r="E132" s="22">
        <f t="shared" si="14"/>
        <v>0</v>
      </c>
      <c r="F132" s="22">
        <f t="shared" si="14"/>
        <v>0</v>
      </c>
      <c r="G132" s="22">
        <f t="shared" si="14"/>
        <v>1</v>
      </c>
      <c r="H132" s="22">
        <f t="shared" si="14"/>
        <v>0</v>
      </c>
      <c r="I132" s="22">
        <f t="shared" si="14"/>
        <v>0</v>
      </c>
      <c r="J132" s="22">
        <f t="shared" si="14"/>
        <v>0</v>
      </c>
      <c r="K132" s="22">
        <f t="shared" si="14"/>
        <v>1</v>
      </c>
      <c r="L132" s="22">
        <f t="shared" si="14"/>
        <v>1</v>
      </c>
      <c r="M132" s="22">
        <f t="shared" si="15"/>
        <v>1</v>
      </c>
      <c r="N132" s="22">
        <f t="shared" si="15"/>
        <v>0</v>
      </c>
      <c r="O132" s="22">
        <f t="shared" si="15"/>
        <v>0</v>
      </c>
      <c r="P132" s="22">
        <f t="shared" si="15"/>
        <v>0</v>
      </c>
      <c r="Q132" s="22">
        <f t="shared" si="15"/>
        <v>1</v>
      </c>
      <c r="R132" s="22">
        <f t="shared" si="15"/>
        <v>1</v>
      </c>
      <c r="S132" s="22">
        <f t="shared" si="15"/>
        <v>1</v>
      </c>
      <c r="T132" s="22">
        <f t="shared" si="15"/>
        <v>1</v>
      </c>
      <c r="U132" s="22">
        <f t="shared" si="15"/>
        <v>1</v>
      </c>
      <c r="V132" s="22">
        <f t="shared" si="15"/>
        <v>0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3.5" customHeight="1" x14ac:dyDescent="0.25">
      <c r="A133" s="2"/>
      <c r="B133" s="11" t="str">
        <f>Projetos!B18</f>
        <v>Proj16</v>
      </c>
      <c r="C133" s="22">
        <f t="shared" si="14"/>
        <v>1</v>
      </c>
      <c r="D133" s="22">
        <f t="shared" si="14"/>
        <v>0</v>
      </c>
      <c r="E133" s="22">
        <f t="shared" si="14"/>
        <v>1</v>
      </c>
      <c r="F133" s="22">
        <f t="shared" si="14"/>
        <v>1</v>
      </c>
      <c r="G133" s="22">
        <f t="shared" si="14"/>
        <v>1</v>
      </c>
      <c r="H133" s="22">
        <f t="shared" si="14"/>
        <v>1</v>
      </c>
      <c r="I133" s="22">
        <f t="shared" si="14"/>
        <v>1</v>
      </c>
      <c r="J133" s="22">
        <f t="shared" si="14"/>
        <v>1</v>
      </c>
      <c r="K133" s="22">
        <f t="shared" si="14"/>
        <v>1</v>
      </c>
      <c r="L133" s="22">
        <f t="shared" si="14"/>
        <v>1</v>
      </c>
      <c r="M133" s="22">
        <f t="shared" si="15"/>
        <v>1</v>
      </c>
      <c r="N133" s="22">
        <f t="shared" si="15"/>
        <v>1</v>
      </c>
      <c r="O133" s="22">
        <f t="shared" si="15"/>
        <v>0</v>
      </c>
      <c r="P133" s="22">
        <f t="shared" si="15"/>
        <v>1</v>
      </c>
      <c r="Q133" s="22">
        <f t="shared" si="15"/>
        <v>1</v>
      </c>
      <c r="R133" s="22">
        <f t="shared" si="15"/>
        <v>1</v>
      </c>
      <c r="S133" s="22">
        <f t="shared" si="15"/>
        <v>1</v>
      </c>
      <c r="T133" s="22">
        <f t="shared" si="15"/>
        <v>1</v>
      </c>
      <c r="U133" s="22">
        <f t="shared" si="15"/>
        <v>1</v>
      </c>
      <c r="V133" s="22">
        <f t="shared" si="15"/>
        <v>1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3.5" customHeight="1" x14ac:dyDescent="0.25">
      <c r="A134" s="2"/>
      <c r="B134" s="11" t="str">
        <f>Projetos!B19</f>
        <v>Proj17</v>
      </c>
      <c r="C134" s="22">
        <f t="shared" si="14"/>
        <v>0</v>
      </c>
      <c r="D134" s="22">
        <f t="shared" si="14"/>
        <v>0</v>
      </c>
      <c r="E134" s="22">
        <f t="shared" si="14"/>
        <v>0</v>
      </c>
      <c r="F134" s="22">
        <f t="shared" si="14"/>
        <v>0</v>
      </c>
      <c r="G134" s="22">
        <f t="shared" si="14"/>
        <v>0</v>
      </c>
      <c r="H134" s="22">
        <f t="shared" si="14"/>
        <v>0</v>
      </c>
      <c r="I134" s="22">
        <f t="shared" si="14"/>
        <v>0</v>
      </c>
      <c r="J134" s="22">
        <f t="shared" si="14"/>
        <v>0</v>
      </c>
      <c r="K134" s="22">
        <f t="shared" si="14"/>
        <v>0</v>
      </c>
      <c r="L134" s="22">
        <f t="shared" si="14"/>
        <v>0</v>
      </c>
      <c r="M134" s="22">
        <f t="shared" si="15"/>
        <v>0</v>
      </c>
      <c r="N134" s="22">
        <f t="shared" si="15"/>
        <v>0</v>
      </c>
      <c r="O134" s="22">
        <f t="shared" si="15"/>
        <v>0</v>
      </c>
      <c r="P134" s="22">
        <f t="shared" si="15"/>
        <v>0</v>
      </c>
      <c r="Q134" s="22">
        <f t="shared" si="15"/>
        <v>0</v>
      </c>
      <c r="R134" s="22">
        <f t="shared" si="15"/>
        <v>0</v>
      </c>
      <c r="S134" s="22">
        <f t="shared" si="15"/>
        <v>0</v>
      </c>
      <c r="T134" s="22">
        <f t="shared" si="15"/>
        <v>0</v>
      </c>
      <c r="U134" s="22">
        <f t="shared" si="15"/>
        <v>0</v>
      </c>
      <c r="V134" s="22">
        <f t="shared" si="15"/>
        <v>0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3.5" customHeight="1" x14ac:dyDescent="0.25">
      <c r="A135" s="2"/>
      <c r="B135" s="11" t="str">
        <f>Projetos!B20</f>
        <v>Proj18</v>
      </c>
      <c r="C135" s="22">
        <f t="shared" si="14"/>
        <v>0</v>
      </c>
      <c r="D135" s="22">
        <f t="shared" si="14"/>
        <v>0</v>
      </c>
      <c r="E135" s="22">
        <f t="shared" si="14"/>
        <v>0</v>
      </c>
      <c r="F135" s="22">
        <f t="shared" si="14"/>
        <v>0</v>
      </c>
      <c r="G135" s="22">
        <f t="shared" si="14"/>
        <v>1</v>
      </c>
      <c r="H135" s="22">
        <f t="shared" si="14"/>
        <v>0</v>
      </c>
      <c r="I135" s="22">
        <f t="shared" si="14"/>
        <v>0</v>
      </c>
      <c r="J135" s="22">
        <f t="shared" si="14"/>
        <v>0</v>
      </c>
      <c r="K135" s="22">
        <f t="shared" si="14"/>
        <v>0</v>
      </c>
      <c r="L135" s="22">
        <f t="shared" si="14"/>
        <v>0</v>
      </c>
      <c r="M135" s="22">
        <f t="shared" si="15"/>
        <v>0</v>
      </c>
      <c r="N135" s="22">
        <f t="shared" si="15"/>
        <v>0</v>
      </c>
      <c r="O135" s="22">
        <f t="shared" si="15"/>
        <v>0</v>
      </c>
      <c r="P135" s="22">
        <f t="shared" si="15"/>
        <v>0</v>
      </c>
      <c r="Q135" s="22">
        <f t="shared" si="15"/>
        <v>0</v>
      </c>
      <c r="R135" s="22">
        <f t="shared" si="15"/>
        <v>0</v>
      </c>
      <c r="S135" s="22">
        <f t="shared" si="15"/>
        <v>0</v>
      </c>
      <c r="T135" s="22">
        <f t="shared" si="15"/>
        <v>0</v>
      </c>
      <c r="U135" s="22">
        <f t="shared" si="15"/>
        <v>0</v>
      </c>
      <c r="V135" s="22">
        <f t="shared" si="15"/>
        <v>0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3.5" customHeight="1" x14ac:dyDescent="0.25">
      <c r="A136" s="2"/>
      <c r="B136" s="11" t="str">
        <f>Projetos!B21</f>
        <v>Proj19</v>
      </c>
      <c r="C136" s="22">
        <f t="shared" si="14"/>
        <v>0</v>
      </c>
      <c r="D136" s="22">
        <f t="shared" si="14"/>
        <v>0</v>
      </c>
      <c r="E136" s="22">
        <f t="shared" si="14"/>
        <v>0</v>
      </c>
      <c r="F136" s="22">
        <f t="shared" si="14"/>
        <v>0</v>
      </c>
      <c r="G136" s="22">
        <f t="shared" si="14"/>
        <v>1</v>
      </c>
      <c r="H136" s="22">
        <f t="shared" si="14"/>
        <v>0</v>
      </c>
      <c r="I136" s="22">
        <f t="shared" si="14"/>
        <v>0</v>
      </c>
      <c r="J136" s="22">
        <f t="shared" si="14"/>
        <v>0</v>
      </c>
      <c r="K136" s="22">
        <f t="shared" si="14"/>
        <v>1</v>
      </c>
      <c r="L136" s="22">
        <f t="shared" si="14"/>
        <v>1</v>
      </c>
      <c r="M136" s="22">
        <f t="shared" si="15"/>
        <v>0</v>
      </c>
      <c r="N136" s="22">
        <f t="shared" si="15"/>
        <v>0</v>
      </c>
      <c r="O136" s="22">
        <f t="shared" si="15"/>
        <v>0</v>
      </c>
      <c r="P136" s="22">
        <f t="shared" si="15"/>
        <v>0</v>
      </c>
      <c r="Q136" s="22">
        <f t="shared" si="15"/>
        <v>1</v>
      </c>
      <c r="R136" s="22">
        <f t="shared" si="15"/>
        <v>1</v>
      </c>
      <c r="S136" s="22">
        <f t="shared" si="15"/>
        <v>1</v>
      </c>
      <c r="T136" s="22">
        <f t="shared" si="15"/>
        <v>1</v>
      </c>
      <c r="U136" s="22">
        <f t="shared" si="15"/>
        <v>1</v>
      </c>
      <c r="V136" s="22">
        <f t="shared" si="15"/>
        <v>0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3.5" customHeight="1" x14ac:dyDescent="0.25">
      <c r="A137" s="2"/>
      <c r="B137" s="11" t="str">
        <f>Projetos!B22</f>
        <v>Proj20</v>
      </c>
      <c r="C137" s="22">
        <f t="shared" si="14"/>
        <v>0</v>
      </c>
      <c r="D137" s="22">
        <f t="shared" si="14"/>
        <v>0</v>
      </c>
      <c r="E137" s="22">
        <f t="shared" si="14"/>
        <v>0</v>
      </c>
      <c r="F137" s="22">
        <f t="shared" si="14"/>
        <v>0</v>
      </c>
      <c r="G137" s="22">
        <f t="shared" si="14"/>
        <v>1</v>
      </c>
      <c r="H137" s="22">
        <f t="shared" si="14"/>
        <v>0</v>
      </c>
      <c r="I137" s="22">
        <f t="shared" si="14"/>
        <v>0</v>
      </c>
      <c r="J137" s="22">
        <f t="shared" si="14"/>
        <v>0</v>
      </c>
      <c r="K137" s="22">
        <f t="shared" si="14"/>
        <v>1</v>
      </c>
      <c r="L137" s="22">
        <f t="shared" si="14"/>
        <v>1</v>
      </c>
      <c r="M137" s="22">
        <f t="shared" si="15"/>
        <v>1</v>
      </c>
      <c r="N137" s="22">
        <f t="shared" si="15"/>
        <v>0</v>
      </c>
      <c r="O137" s="22">
        <f t="shared" si="15"/>
        <v>0</v>
      </c>
      <c r="P137" s="22">
        <f t="shared" si="15"/>
        <v>0</v>
      </c>
      <c r="Q137" s="22">
        <f t="shared" si="15"/>
        <v>1</v>
      </c>
      <c r="R137" s="22">
        <f t="shared" si="15"/>
        <v>1</v>
      </c>
      <c r="S137" s="22">
        <f t="shared" si="15"/>
        <v>1</v>
      </c>
      <c r="T137" s="22">
        <f t="shared" si="15"/>
        <v>1</v>
      </c>
      <c r="U137" s="22">
        <f t="shared" si="15"/>
        <v>1</v>
      </c>
      <c r="V137" s="22">
        <f t="shared" si="15"/>
        <v>0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3.5" customHeight="1" x14ac:dyDescent="0.25">
      <c r="A138" s="2"/>
      <c r="AB138" s="2"/>
      <c r="AC138" s="2"/>
      <c r="AD138" s="2"/>
      <c r="AE138" s="2"/>
      <c r="AF138" s="2"/>
      <c r="AG138" s="2"/>
      <c r="AH138" s="2"/>
    </row>
    <row r="139" spans="1:34" ht="13.5" customHeight="1" x14ac:dyDescent="0.25">
      <c r="A139" s="2"/>
      <c r="AB139" s="2"/>
      <c r="AC139" s="2"/>
      <c r="AD139" s="2"/>
      <c r="AE139" s="2"/>
      <c r="AF139" s="2"/>
      <c r="AG139" s="2"/>
      <c r="AH139" s="2"/>
    </row>
    <row r="140" spans="1:34" ht="13.5" customHeight="1" x14ac:dyDescent="0.25">
      <c r="A140" s="2"/>
      <c r="AB140" s="2"/>
      <c r="AC140" s="2"/>
      <c r="AD140" s="2"/>
      <c r="AE140" s="2"/>
      <c r="AF140" s="2"/>
      <c r="AG140" s="2"/>
      <c r="AH140" s="2"/>
    </row>
    <row r="141" spans="1:34" ht="13.5" customHeight="1" x14ac:dyDescent="0.25">
      <c r="A141" s="2"/>
      <c r="AB141" s="2"/>
      <c r="AC141" s="2"/>
      <c r="AD141" s="2"/>
      <c r="AE141" s="2"/>
      <c r="AF141" s="2"/>
      <c r="AG141" s="2"/>
      <c r="AH141" s="2"/>
    </row>
    <row r="142" spans="1:34" ht="13.5" customHeight="1" x14ac:dyDescent="0.25">
      <c r="A142" s="23"/>
      <c r="B142" s="113" t="s">
        <v>13</v>
      </c>
      <c r="C142" s="114"/>
      <c r="D142" s="114"/>
      <c r="E142" s="114"/>
      <c r="F142" s="115"/>
      <c r="G142" s="20" t="s">
        <v>239</v>
      </c>
      <c r="H142" s="23"/>
      <c r="I142" s="23"/>
      <c r="J142" s="23"/>
      <c r="K142" s="23"/>
      <c r="L142" s="24"/>
      <c r="M142" s="23"/>
      <c r="N142" s="23"/>
      <c r="O142" s="23"/>
      <c r="P142" s="23"/>
      <c r="Q142" s="23"/>
      <c r="R142" s="23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13.5" customHeight="1" x14ac:dyDescent="0.25">
      <c r="A143" s="2"/>
      <c r="AB143" s="2"/>
      <c r="AC143" s="2"/>
      <c r="AD143" s="2"/>
      <c r="AE143" s="2"/>
      <c r="AF143" s="2"/>
      <c r="AG143" s="2"/>
      <c r="AH143" s="2"/>
    </row>
    <row r="144" spans="1:34" ht="13.5" customHeight="1" x14ac:dyDescent="0.25">
      <c r="A144" s="2"/>
      <c r="AB144" s="2"/>
      <c r="AC144" s="2"/>
      <c r="AD144" s="2"/>
      <c r="AE144" s="2"/>
      <c r="AF144" s="2"/>
      <c r="AG144" s="2"/>
      <c r="AH144" s="2"/>
    </row>
    <row r="145" spans="1:34" ht="13.5" customHeight="1" x14ac:dyDescent="0.25">
      <c r="A145" s="2"/>
      <c r="B145" s="2"/>
      <c r="C145" s="21" t="str">
        <f>B146</f>
        <v>Proj01</v>
      </c>
      <c r="D145" s="21" t="s">
        <v>33</v>
      </c>
      <c r="E145" s="21" t="s">
        <v>34</v>
      </c>
      <c r="F145" s="21" t="s">
        <v>35</v>
      </c>
      <c r="G145" s="21" t="s">
        <v>36</v>
      </c>
      <c r="H145" s="21" t="s">
        <v>37</v>
      </c>
      <c r="I145" s="21" t="s">
        <v>38</v>
      </c>
      <c r="J145" s="21" t="s">
        <v>39</v>
      </c>
      <c r="K145" s="21" t="s">
        <v>40</v>
      </c>
      <c r="L145" s="21" t="s">
        <v>41</v>
      </c>
      <c r="M145" s="21" t="s">
        <v>42</v>
      </c>
      <c r="N145" s="21" t="s">
        <v>43</v>
      </c>
      <c r="O145" s="21" t="s">
        <v>44</v>
      </c>
      <c r="P145" s="21" t="s">
        <v>45</v>
      </c>
      <c r="Q145" s="21" t="s">
        <v>46</v>
      </c>
      <c r="R145" s="21" t="s">
        <v>47</v>
      </c>
      <c r="S145" s="21" t="s">
        <v>48</v>
      </c>
      <c r="T145" s="21" t="s">
        <v>49</v>
      </c>
      <c r="U145" s="21" t="s">
        <v>50</v>
      </c>
      <c r="V145" s="21" t="s">
        <v>51</v>
      </c>
      <c r="W145" s="2"/>
      <c r="X145" s="2"/>
      <c r="Y145" s="2" t="s">
        <v>7</v>
      </c>
      <c r="Z145" s="10"/>
      <c r="AA145" s="10"/>
      <c r="AB145" s="10"/>
      <c r="AC145" s="10"/>
      <c r="AD145" s="2"/>
      <c r="AE145" s="2"/>
      <c r="AF145" s="2"/>
      <c r="AG145" s="2"/>
      <c r="AH145" s="2"/>
    </row>
    <row r="146" spans="1:34" ht="13.5" customHeight="1" x14ac:dyDescent="0.25">
      <c r="A146" s="2"/>
      <c r="B146" s="11" t="str">
        <f>Projetos!B3</f>
        <v>Proj01</v>
      </c>
      <c r="C146" s="22">
        <f t="shared" ref="C146:L155" si="16">IF(VLOOKUP($B146,$B$7:$H$27,MATCH($G$142,$B$7:$H$7,0),0)&gt;VLOOKUP(C$145,$B$7:$H$27,MATCH($G$88,$B$7:$H$7,0),0),1,0)</f>
        <v>0</v>
      </c>
      <c r="D146" s="22">
        <f t="shared" si="16"/>
        <v>0</v>
      </c>
      <c r="E146" s="22">
        <f t="shared" si="16"/>
        <v>0</v>
      </c>
      <c r="F146" s="22">
        <f t="shared" si="16"/>
        <v>0</v>
      </c>
      <c r="G146" s="22">
        <f t="shared" si="16"/>
        <v>1</v>
      </c>
      <c r="H146" s="22">
        <f t="shared" si="16"/>
        <v>0</v>
      </c>
      <c r="I146" s="22">
        <f t="shared" si="16"/>
        <v>0</v>
      </c>
      <c r="J146" s="22">
        <f t="shared" si="16"/>
        <v>0</v>
      </c>
      <c r="K146" s="22">
        <f t="shared" si="16"/>
        <v>1</v>
      </c>
      <c r="L146" s="22">
        <f t="shared" si="16"/>
        <v>1</v>
      </c>
      <c r="M146" s="22">
        <f t="shared" ref="M146:V155" si="17">IF(VLOOKUP($B146,$B$7:$H$27,MATCH($G$142,$B$7:$H$7,0),0)&gt;VLOOKUP(M$145,$B$7:$H$27,MATCH($G$88,$B$7:$H$7,0),0),1,0)</f>
        <v>1</v>
      </c>
      <c r="N146" s="22">
        <f t="shared" si="17"/>
        <v>0</v>
      </c>
      <c r="O146" s="22">
        <f t="shared" si="17"/>
        <v>0</v>
      </c>
      <c r="P146" s="22">
        <f t="shared" si="17"/>
        <v>0</v>
      </c>
      <c r="Q146" s="22">
        <f t="shared" si="17"/>
        <v>1</v>
      </c>
      <c r="R146" s="22">
        <f t="shared" si="17"/>
        <v>1</v>
      </c>
      <c r="S146" s="22">
        <f t="shared" si="17"/>
        <v>1</v>
      </c>
      <c r="T146" s="22">
        <f t="shared" si="17"/>
        <v>1</v>
      </c>
      <c r="U146" s="22">
        <f t="shared" si="17"/>
        <v>1</v>
      </c>
      <c r="V146" s="22">
        <f t="shared" si="17"/>
        <v>0</v>
      </c>
      <c r="W146" s="2"/>
      <c r="X146" s="2"/>
      <c r="Y146" s="10"/>
      <c r="Z146" s="6"/>
      <c r="AA146" s="6"/>
      <c r="AB146" s="6"/>
      <c r="AC146" s="6"/>
      <c r="AD146" s="2"/>
      <c r="AE146" s="2"/>
      <c r="AF146" s="2"/>
      <c r="AG146" s="2"/>
      <c r="AH146" s="2"/>
    </row>
    <row r="147" spans="1:34" ht="13.5" customHeight="1" x14ac:dyDescent="0.25">
      <c r="A147" s="2"/>
      <c r="B147" s="11" t="str">
        <f>Projetos!B4</f>
        <v>Proj02</v>
      </c>
      <c r="C147" s="22">
        <f t="shared" si="16"/>
        <v>1</v>
      </c>
      <c r="D147" s="22">
        <f t="shared" si="16"/>
        <v>0</v>
      </c>
      <c r="E147" s="22">
        <f t="shared" si="16"/>
        <v>1</v>
      </c>
      <c r="F147" s="22">
        <f t="shared" si="16"/>
        <v>1</v>
      </c>
      <c r="G147" s="22">
        <f t="shared" si="16"/>
        <v>1</v>
      </c>
      <c r="H147" s="22">
        <f t="shared" si="16"/>
        <v>1</v>
      </c>
      <c r="I147" s="22">
        <f t="shared" si="16"/>
        <v>1</v>
      </c>
      <c r="J147" s="22">
        <f t="shared" si="16"/>
        <v>1</v>
      </c>
      <c r="K147" s="22">
        <f t="shared" si="16"/>
        <v>1</v>
      </c>
      <c r="L147" s="22">
        <f t="shared" si="16"/>
        <v>1</v>
      </c>
      <c r="M147" s="22">
        <f t="shared" si="17"/>
        <v>1</v>
      </c>
      <c r="N147" s="22">
        <f t="shared" si="17"/>
        <v>1</v>
      </c>
      <c r="O147" s="22">
        <f t="shared" si="17"/>
        <v>0</v>
      </c>
      <c r="P147" s="22">
        <f t="shared" si="17"/>
        <v>1</v>
      </c>
      <c r="Q147" s="22">
        <f t="shared" si="17"/>
        <v>1</v>
      </c>
      <c r="R147" s="22">
        <f t="shared" si="17"/>
        <v>1</v>
      </c>
      <c r="S147" s="22">
        <f t="shared" si="17"/>
        <v>1</v>
      </c>
      <c r="T147" s="22">
        <f t="shared" si="17"/>
        <v>1</v>
      </c>
      <c r="U147" s="22">
        <f t="shared" si="17"/>
        <v>1</v>
      </c>
      <c r="V147" s="22">
        <f t="shared" si="17"/>
        <v>1</v>
      </c>
      <c r="W147" s="2"/>
      <c r="X147" s="2"/>
      <c r="Y147" s="10"/>
      <c r="Z147" s="6"/>
      <c r="AA147" s="6"/>
      <c r="AE147" s="2" t="s">
        <v>8</v>
      </c>
      <c r="AG147" s="2"/>
      <c r="AH147" s="6"/>
    </row>
    <row r="148" spans="1:34" ht="13.5" customHeight="1" x14ac:dyDescent="0.25">
      <c r="A148" s="2"/>
      <c r="B148" s="11" t="str">
        <f>Projetos!B5</f>
        <v>Proj03</v>
      </c>
      <c r="C148" s="22">
        <f t="shared" si="16"/>
        <v>1</v>
      </c>
      <c r="D148" s="22">
        <f t="shared" si="16"/>
        <v>1</v>
      </c>
      <c r="E148" s="22">
        <f t="shared" si="16"/>
        <v>1</v>
      </c>
      <c r="F148" s="22">
        <f t="shared" si="16"/>
        <v>1</v>
      </c>
      <c r="G148" s="22">
        <f t="shared" si="16"/>
        <v>1</v>
      </c>
      <c r="H148" s="22">
        <f t="shared" si="16"/>
        <v>1</v>
      </c>
      <c r="I148" s="22">
        <f t="shared" si="16"/>
        <v>1</v>
      </c>
      <c r="J148" s="22">
        <f t="shared" si="16"/>
        <v>1</v>
      </c>
      <c r="K148" s="22">
        <f t="shared" si="16"/>
        <v>1</v>
      </c>
      <c r="L148" s="22">
        <f t="shared" si="16"/>
        <v>1</v>
      </c>
      <c r="M148" s="22">
        <f t="shared" si="17"/>
        <v>1</v>
      </c>
      <c r="N148" s="22">
        <f t="shared" si="17"/>
        <v>1</v>
      </c>
      <c r="O148" s="22">
        <f t="shared" si="17"/>
        <v>1</v>
      </c>
      <c r="P148" s="22">
        <f t="shared" si="17"/>
        <v>1</v>
      </c>
      <c r="Q148" s="22">
        <f t="shared" si="17"/>
        <v>1</v>
      </c>
      <c r="R148" s="22">
        <f t="shared" si="17"/>
        <v>1</v>
      </c>
      <c r="S148" s="22">
        <f t="shared" si="17"/>
        <v>1</v>
      </c>
      <c r="T148" s="22">
        <f t="shared" si="17"/>
        <v>1</v>
      </c>
      <c r="U148" s="22">
        <f t="shared" si="17"/>
        <v>1</v>
      </c>
      <c r="V148" s="22">
        <f t="shared" si="17"/>
        <v>1</v>
      </c>
      <c r="W148" s="2"/>
      <c r="X148" s="2"/>
      <c r="Y148" s="10"/>
      <c r="Z148" s="6"/>
      <c r="AA148" s="6"/>
      <c r="AE148" s="2" t="s">
        <v>9</v>
      </c>
      <c r="AG148" s="2"/>
      <c r="AH148" s="6"/>
    </row>
    <row r="149" spans="1:34" ht="13.5" customHeight="1" x14ac:dyDescent="0.25">
      <c r="A149" s="2"/>
      <c r="B149" s="11" t="str">
        <f>Projetos!B6</f>
        <v>Proj04</v>
      </c>
      <c r="C149" s="22">
        <f t="shared" si="16"/>
        <v>1</v>
      </c>
      <c r="D149" s="22">
        <f t="shared" si="16"/>
        <v>0</v>
      </c>
      <c r="E149" s="22">
        <f t="shared" si="16"/>
        <v>0</v>
      </c>
      <c r="F149" s="22">
        <f t="shared" si="16"/>
        <v>0</v>
      </c>
      <c r="G149" s="22">
        <f t="shared" si="16"/>
        <v>1</v>
      </c>
      <c r="H149" s="22">
        <f t="shared" si="16"/>
        <v>0</v>
      </c>
      <c r="I149" s="22">
        <f t="shared" si="16"/>
        <v>1</v>
      </c>
      <c r="J149" s="22">
        <f t="shared" si="16"/>
        <v>1</v>
      </c>
      <c r="K149" s="22">
        <f t="shared" si="16"/>
        <v>1</v>
      </c>
      <c r="L149" s="22">
        <f t="shared" si="16"/>
        <v>1</v>
      </c>
      <c r="M149" s="22">
        <f t="shared" si="17"/>
        <v>1</v>
      </c>
      <c r="N149" s="22">
        <f t="shared" si="17"/>
        <v>1</v>
      </c>
      <c r="O149" s="22">
        <f t="shared" si="17"/>
        <v>0</v>
      </c>
      <c r="P149" s="22">
        <f t="shared" si="17"/>
        <v>0</v>
      </c>
      <c r="Q149" s="22">
        <f t="shared" si="17"/>
        <v>1</v>
      </c>
      <c r="R149" s="22">
        <f t="shared" si="17"/>
        <v>1</v>
      </c>
      <c r="S149" s="22">
        <f t="shared" si="17"/>
        <v>1</v>
      </c>
      <c r="T149" s="22">
        <f t="shared" si="17"/>
        <v>1</v>
      </c>
      <c r="U149" s="22">
        <f t="shared" si="17"/>
        <v>1</v>
      </c>
      <c r="V149" s="22">
        <f t="shared" si="17"/>
        <v>1</v>
      </c>
      <c r="W149" s="2"/>
      <c r="X149" s="2"/>
      <c r="Y149" s="10"/>
      <c r="Z149" s="6"/>
      <c r="AA149" s="6"/>
      <c r="AB149" s="6"/>
      <c r="AC149" s="6"/>
      <c r="AD149" s="2"/>
      <c r="AE149" s="2"/>
      <c r="AF149" s="2"/>
      <c r="AG149" s="2"/>
      <c r="AH149" s="2"/>
    </row>
    <row r="150" spans="1:34" ht="13.5" customHeight="1" x14ac:dyDescent="0.25">
      <c r="A150" s="2"/>
      <c r="B150" s="11" t="str">
        <f>Projetos!B7</f>
        <v>Proj05</v>
      </c>
      <c r="C150" s="22">
        <f t="shared" si="16"/>
        <v>0</v>
      </c>
      <c r="D150" s="22">
        <f t="shared" si="16"/>
        <v>0</v>
      </c>
      <c r="E150" s="22">
        <f t="shared" si="16"/>
        <v>0</v>
      </c>
      <c r="F150" s="22">
        <f t="shared" si="16"/>
        <v>0</v>
      </c>
      <c r="G150" s="22">
        <f t="shared" si="16"/>
        <v>0</v>
      </c>
      <c r="H150" s="22">
        <f t="shared" si="16"/>
        <v>0</v>
      </c>
      <c r="I150" s="22">
        <f t="shared" si="16"/>
        <v>0</v>
      </c>
      <c r="J150" s="22">
        <f t="shared" si="16"/>
        <v>0</v>
      </c>
      <c r="K150" s="22">
        <f t="shared" si="16"/>
        <v>0</v>
      </c>
      <c r="L150" s="22">
        <f t="shared" si="16"/>
        <v>0</v>
      </c>
      <c r="M150" s="22">
        <f t="shared" si="17"/>
        <v>0</v>
      </c>
      <c r="N150" s="22">
        <f t="shared" si="17"/>
        <v>0</v>
      </c>
      <c r="O150" s="22">
        <f t="shared" si="17"/>
        <v>0</v>
      </c>
      <c r="P150" s="22">
        <f t="shared" si="17"/>
        <v>0</v>
      </c>
      <c r="Q150" s="22">
        <f t="shared" si="17"/>
        <v>0</v>
      </c>
      <c r="R150" s="22">
        <f t="shared" si="17"/>
        <v>0</v>
      </c>
      <c r="S150" s="22">
        <f t="shared" si="17"/>
        <v>0</v>
      </c>
      <c r="T150" s="22">
        <f t="shared" si="17"/>
        <v>0</v>
      </c>
      <c r="U150" s="22">
        <f t="shared" si="17"/>
        <v>0</v>
      </c>
      <c r="V150" s="22">
        <f t="shared" si="17"/>
        <v>0</v>
      </c>
      <c r="W150" s="2"/>
      <c r="X150" s="2"/>
      <c r="Y150" s="10"/>
      <c r="Z150" s="6"/>
      <c r="AA150" s="6"/>
      <c r="AB150" s="6"/>
      <c r="AC150" s="6"/>
      <c r="AD150" s="2"/>
      <c r="AE150" s="2"/>
      <c r="AF150" s="2"/>
      <c r="AG150" s="2"/>
      <c r="AH150" s="2"/>
    </row>
    <row r="151" spans="1:34" ht="13.5" customHeight="1" x14ac:dyDescent="0.25">
      <c r="A151" s="2"/>
      <c r="B151" s="11" t="str">
        <f>Projetos!B8</f>
        <v>Proj06</v>
      </c>
      <c r="C151" s="22">
        <f t="shared" si="16"/>
        <v>1</v>
      </c>
      <c r="D151" s="22">
        <f t="shared" si="16"/>
        <v>0</v>
      </c>
      <c r="E151" s="22">
        <f t="shared" si="16"/>
        <v>0</v>
      </c>
      <c r="F151" s="22">
        <f t="shared" si="16"/>
        <v>1</v>
      </c>
      <c r="G151" s="22">
        <f t="shared" si="16"/>
        <v>1</v>
      </c>
      <c r="H151" s="22">
        <f t="shared" si="16"/>
        <v>0</v>
      </c>
      <c r="I151" s="22">
        <f t="shared" si="16"/>
        <v>1</v>
      </c>
      <c r="J151" s="22">
        <f t="shared" si="16"/>
        <v>1</v>
      </c>
      <c r="K151" s="22">
        <f t="shared" si="16"/>
        <v>1</v>
      </c>
      <c r="L151" s="22">
        <f t="shared" si="16"/>
        <v>1</v>
      </c>
      <c r="M151" s="22">
        <f t="shared" si="17"/>
        <v>1</v>
      </c>
      <c r="N151" s="22">
        <f t="shared" si="17"/>
        <v>1</v>
      </c>
      <c r="O151" s="22">
        <f t="shared" si="17"/>
        <v>0</v>
      </c>
      <c r="P151" s="22">
        <f t="shared" si="17"/>
        <v>0</v>
      </c>
      <c r="Q151" s="22">
        <f t="shared" si="17"/>
        <v>1</v>
      </c>
      <c r="R151" s="22">
        <f t="shared" si="17"/>
        <v>1</v>
      </c>
      <c r="S151" s="22">
        <f t="shared" si="17"/>
        <v>1</v>
      </c>
      <c r="T151" s="22">
        <f t="shared" si="17"/>
        <v>1</v>
      </c>
      <c r="U151" s="22">
        <f t="shared" si="17"/>
        <v>1</v>
      </c>
      <c r="V151" s="22">
        <f t="shared" si="17"/>
        <v>1</v>
      </c>
      <c r="W151" s="2"/>
      <c r="X151" s="2"/>
      <c r="Y151" s="10"/>
      <c r="Z151" s="6"/>
      <c r="AA151" s="6"/>
      <c r="AB151" s="6"/>
      <c r="AC151" s="6"/>
      <c r="AD151" s="2"/>
      <c r="AE151" s="2"/>
      <c r="AF151" s="2"/>
      <c r="AG151" s="2"/>
      <c r="AH151" s="2"/>
    </row>
    <row r="152" spans="1:34" ht="13.5" customHeight="1" x14ac:dyDescent="0.25">
      <c r="A152" s="2"/>
      <c r="B152" s="11" t="str">
        <f>Projetos!B9</f>
        <v>Proj07</v>
      </c>
      <c r="C152" s="22">
        <f t="shared" si="16"/>
        <v>0</v>
      </c>
      <c r="D152" s="22">
        <f t="shared" si="16"/>
        <v>0</v>
      </c>
      <c r="E152" s="22">
        <f t="shared" si="16"/>
        <v>0</v>
      </c>
      <c r="F152" s="22">
        <f t="shared" si="16"/>
        <v>0</v>
      </c>
      <c r="G152" s="22">
        <f t="shared" si="16"/>
        <v>1</v>
      </c>
      <c r="H152" s="22">
        <f t="shared" si="16"/>
        <v>0</v>
      </c>
      <c r="I152" s="22">
        <f t="shared" si="16"/>
        <v>0</v>
      </c>
      <c r="J152" s="22">
        <f t="shared" si="16"/>
        <v>0</v>
      </c>
      <c r="K152" s="22">
        <f t="shared" si="16"/>
        <v>1</v>
      </c>
      <c r="L152" s="22">
        <f t="shared" si="16"/>
        <v>1</v>
      </c>
      <c r="M152" s="22">
        <f t="shared" si="17"/>
        <v>1</v>
      </c>
      <c r="N152" s="22">
        <f t="shared" si="17"/>
        <v>0</v>
      </c>
      <c r="O152" s="22">
        <f t="shared" si="17"/>
        <v>0</v>
      </c>
      <c r="P152" s="22">
        <f t="shared" si="17"/>
        <v>0</v>
      </c>
      <c r="Q152" s="22">
        <f t="shared" si="17"/>
        <v>1</v>
      </c>
      <c r="R152" s="22">
        <f t="shared" si="17"/>
        <v>1</v>
      </c>
      <c r="S152" s="22">
        <f t="shared" si="17"/>
        <v>1</v>
      </c>
      <c r="T152" s="22">
        <f t="shared" si="17"/>
        <v>1</v>
      </c>
      <c r="U152" s="22">
        <f t="shared" si="17"/>
        <v>1</v>
      </c>
      <c r="V152" s="22">
        <f t="shared" si="17"/>
        <v>0</v>
      </c>
      <c r="W152" s="2"/>
      <c r="X152" s="2"/>
      <c r="Y152" s="10"/>
      <c r="Z152" s="6"/>
      <c r="AA152" s="6"/>
      <c r="AB152" s="6"/>
      <c r="AC152" s="6"/>
      <c r="AD152" s="2"/>
      <c r="AE152" s="2"/>
      <c r="AF152" s="2"/>
      <c r="AG152" s="2"/>
      <c r="AH152" s="2"/>
    </row>
    <row r="153" spans="1:34" ht="13.5" customHeight="1" x14ac:dyDescent="0.25">
      <c r="A153" s="2"/>
      <c r="B153" s="11" t="str">
        <f>Projetos!B10</f>
        <v>Proj08</v>
      </c>
      <c r="C153" s="22">
        <f t="shared" si="16"/>
        <v>0</v>
      </c>
      <c r="D153" s="22">
        <f t="shared" si="16"/>
        <v>0</v>
      </c>
      <c r="E153" s="22">
        <f t="shared" si="16"/>
        <v>0</v>
      </c>
      <c r="F153" s="22">
        <f t="shared" si="16"/>
        <v>0</v>
      </c>
      <c r="G153" s="22">
        <f t="shared" si="16"/>
        <v>1</v>
      </c>
      <c r="H153" s="22">
        <f t="shared" si="16"/>
        <v>0</v>
      </c>
      <c r="I153" s="22">
        <f t="shared" si="16"/>
        <v>0</v>
      </c>
      <c r="J153" s="22">
        <f t="shared" si="16"/>
        <v>0</v>
      </c>
      <c r="K153" s="22">
        <f t="shared" si="16"/>
        <v>1</v>
      </c>
      <c r="L153" s="22">
        <f t="shared" si="16"/>
        <v>1</v>
      </c>
      <c r="M153" s="22">
        <f t="shared" si="17"/>
        <v>1</v>
      </c>
      <c r="N153" s="22">
        <f t="shared" si="17"/>
        <v>0</v>
      </c>
      <c r="O153" s="22">
        <f t="shared" si="17"/>
        <v>0</v>
      </c>
      <c r="P153" s="22">
        <f t="shared" si="17"/>
        <v>0</v>
      </c>
      <c r="Q153" s="22">
        <f t="shared" si="17"/>
        <v>1</v>
      </c>
      <c r="R153" s="22">
        <f t="shared" si="17"/>
        <v>1</v>
      </c>
      <c r="S153" s="22">
        <f t="shared" si="17"/>
        <v>1</v>
      </c>
      <c r="T153" s="22">
        <f t="shared" si="17"/>
        <v>1</v>
      </c>
      <c r="U153" s="22">
        <f t="shared" si="17"/>
        <v>1</v>
      </c>
      <c r="V153" s="22">
        <f t="shared" si="17"/>
        <v>0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3.5" customHeight="1" x14ac:dyDescent="0.25">
      <c r="A154" s="2"/>
      <c r="B154" s="11" t="str">
        <f>Projetos!B11</f>
        <v>Proj09</v>
      </c>
      <c r="C154" s="22">
        <f t="shared" si="16"/>
        <v>0</v>
      </c>
      <c r="D154" s="22">
        <f t="shared" si="16"/>
        <v>0</v>
      </c>
      <c r="E154" s="22">
        <f t="shared" si="16"/>
        <v>0</v>
      </c>
      <c r="F154" s="22">
        <f t="shared" si="16"/>
        <v>0</v>
      </c>
      <c r="G154" s="22">
        <f t="shared" si="16"/>
        <v>1</v>
      </c>
      <c r="H154" s="22">
        <f t="shared" si="16"/>
        <v>0</v>
      </c>
      <c r="I154" s="22">
        <f t="shared" si="16"/>
        <v>0</v>
      </c>
      <c r="J154" s="22">
        <f t="shared" si="16"/>
        <v>0</v>
      </c>
      <c r="K154" s="22">
        <f t="shared" si="16"/>
        <v>0</v>
      </c>
      <c r="L154" s="22">
        <f t="shared" si="16"/>
        <v>1</v>
      </c>
      <c r="M154" s="22">
        <f t="shared" si="17"/>
        <v>0</v>
      </c>
      <c r="N154" s="22">
        <f t="shared" si="17"/>
        <v>0</v>
      </c>
      <c r="O154" s="22">
        <f t="shared" si="17"/>
        <v>0</v>
      </c>
      <c r="P154" s="22">
        <f t="shared" si="17"/>
        <v>0</v>
      </c>
      <c r="Q154" s="22">
        <f t="shared" si="17"/>
        <v>0</v>
      </c>
      <c r="R154" s="22">
        <f t="shared" si="17"/>
        <v>0</v>
      </c>
      <c r="S154" s="22">
        <f t="shared" si="17"/>
        <v>0</v>
      </c>
      <c r="T154" s="22">
        <f t="shared" si="17"/>
        <v>1</v>
      </c>
      <c r="U154" s="22">
        <f t="shared" si="17"/>
        <v>0</v>
      </c>
      <c r="V154" s="22">
        <f t="shared" si="17"/>
        <v>0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3.5" customHeight="1" x14ac:dyDescent="0.25">
      <c r="A155" s="2"/>
      <c r="B155" s="11" t="str">
        <f>Projetos!B12</f>
        <v>Proj10</v>
      </c>
      <c r="C155" s="22">
        <f t="shared" si="16"/>
        <v>0</v>
      </c>
      <c r="D155" s="22">
        <f t="shared" si="16"/>
        <v>0</v>
      </c>
      <c r="E155" s="22">
        <f t="shared" si="16"/>
        <v>0</v>
      </c>
      <c r="F155" s="22">
        <f t="shared" si="16"/>
        <v>0</v>
      </c>
      <c r="G155" s="22">
        <f t="shared" si="16"/>
        <v>1</v>
      </c>
      <c r="H155" s="22">
        <f t="shared" si="16"/>
        <v>0</v>
      </c>
      <c r="I155" s="22">
        <f t="shared" si="16"/>
        <v>0</v>
      </c>
      <c r="J155" s="22">
        <f t="shared" si="16"/>
        <v>0</v>
      </c>
      <c r="K155" s="22">
        <f t="shared" si="16"/>
        <v>0</v>
      </c>
      <c r="L155" s="22">
        <f t="shared" si="16"/>
        <v>0</v>
      </c>
      <c r="M155" s="22">
        <f t="shared" si="17"/>
        <v>0</v>
      </c>
      <c r="N155" s="22">
        <f t="shared" si="17"/>
        <v>0</v>
      </c>
      <c r="O155" s="22">
        <f t="shared" si="17"/>
        <v>0</v>
      </c>
      <c r="P155" s="22">
        <f t="shared" si="17"/>
        <v>0</v>
      </c>
      <c r="Q155" s="22">
        <f t="shared" si="17"/>
        <v>0</v>
      </c>
      <c r="R155" s="22">
        <f t="shared" si="17"/>
        <v>0</v>
      </c>
      <c r="S155" s="22">
        <f t="shared" si="17"/>
        <v>0</v>
      </c>
      <c r="T155" s="22">
        <f t="shared" si="17"/>
        <v>0</v>
      </c>
      <c r="U155" s="22">
        <f t="shared" si="17"/>
        <v>0</v>
      </c>
      <c r="V155" s="22">
        <f t="shared" si="17"/>
        <v>0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3.5" customHeight="1" x14ac:dyDescent="0.25">
      <c r="A156" s="2"/>
      <c r="B156" s="11" t="str">
        <f>Projetos!B13</f>
        <v>Proj11</v>
      </c>
      <c r="C156" s="22">
        <f t="shared" ref="C156:L165" si="18">IF(VLOOKUP($B156,$B$7:$H$27,MATCH($G$142,$B$7:$H$7,0),0)&gt;VLOOKUP(C$145,$B$7:$H$27,MATCH($G$88,$B$7:$H$7,0),0),1,0)</f>
        <v>0</v>
      </c>
      <c r="D156" s="22">
        <f t="shared" si="18"/>
        <v>0</v>
      </c>
      <c r="E156" s="22">
        <f t="shared" si="18"/>
        <v>0</v>
      </c>
      <c r="F156" s="22">
        <f t="shared" si="18"/>
        <v>0</v>
      </c>
      <c r="G156" s="22">
        <f t="shared" si="18"/>
        <v>1</v>
      </c>
      <c r="H156" s="22">
        <f t="shared" si="18"/>
        <v>0</v>
      </c>
      <c r="I156" s="22">
        <f t="shared" si="18"/>
        <v>0</v>
      </c>
      <c r="J156" s="22">
        <f t="shared" si="18"/>
        <v>0</v>
      </c>
      <c r="K156" s="22">
        <f t="shared" si="18"/>
        <v>1</v>
      </c>
      <c r="L156" s="22">
        <f t="shared" si="18"/>
        <v>1</v>
      </c>
      <c r="M156" s="22">
        <f t="shared" ref="M156:V165" si="19">IF(VLOOKUP($B156,$B$7:$H$27,MATCH($G$142,$B$7:$H$7,0),0)&gt;VLOOKUP(M$145,$B$7:$H$27,MATCH($G$88,$B$7:$H$7,0),0),1,0)</f>
        <v>0</v>
      </c>
      <c r="N156" s="22">
        <f t="shared" si="19"/>
        <v>0</v>
      </c>
      <c r="O156" s="22">
        <f t="shared" si="19"/>
        <v>0</v>
      </c>
      <c r="P156" s="22">
        <f t="shared" si="19"/>
        <v>0</v>
      </c>
      <c r="Q156" s="22">
        <f t="shared" si="19"/>
        <v>1</v>
      </c>
      <c r="R156" s="22">
        <f t="shared" si="19"/>
        <v>1</v>
      </c>
      <c r="S156" s="22">
        <f t="shared" si="19"/>
        <v>1</v>
      </c>
      <c r="T156" s="22">
        <f t="shared" si="19"/>
        <v>1</v>
      </c>
      <c r="U156" s="22">
        <f t="shared" si="19"/>
        <v>1</v>
      </c>
      <c r="V156" s="22">
        <f t="shared" si="19"/>
        <v>0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3.5" customHeight="1" x14ac:dyDescent="0.25">
      <c r="A157" s="2"/>
      <c r="B157" s="11" t="str">
        <f>Projetos!B14</f>
        <v>Proj12</v>
      </c>
      <c r="C157" s="22">
        <f t="shared" si="18"/>
        <v>0</v>
      </c>
      <c r="D157" s="22">
        <f t="shared" si="18"/>
        <v>0</v>
      </c>
      <c r="E157" s="22">
        <f t="shared" si="18"/>
        <v>0</v>
      </c>
      <c r="F157" s="22">
        <f t="shared" si="18"/>
        <v>0</v>
      </c>
      <c r="G157" s="22">
        <f t="shared" si="18"/>
        <v>1</v>
      </c>
      <c r="H157" s="22">
        <f t="shared" si="18"/>
        <v>0</v>
      </c>
      <c r="I157" s="22">
        <f t="shared" si="18"/>
        <v>0</v>
      </c>
      <c r="J157" s="22">
        <f t="shared" si="18"/>
        <v>0</v>
      </c>
      <c r="K157" s="22">
        <f t="shared" si="18"/>
        <v>1</v>
      </c>
      <c r="L157" s="22">
        <f t="shared" si="18"/>
        <v>1</v>
      </c>
      <c r="M157" s="22">
        <f t="shared" si="19"/>
        <v>1</v>
      </c>
      <c r="N157" s="22">
        <f t="shared" si="19"/>
        <v>0</v>
      </c>
      <c r="O157" s="22">
        <f t="shared" si="19"/>
        <v>0</v>
      </c>
      <c r="P157" s="22">
        <f t="shared" si="19"/>
        <v>0</v>
      </c>
      <c r="Q157" s="22">
        <f t="shared" si="19"/>
        <v>1</v>
      </c>
      <c r="R157" s="22">
        <f t="shared" si="19"/>
        <v>1</v>
      </c>
      <c r="S157" s="22">
        <f t="shared" si="19"/>
        <v>1</v>
      </c>
      <c r="T157" s="22">
        <f t="shared" si="19"/>
        <v>1</v>
      </c>
      <c r="U157" s="22">
        <f t="shared" si="19"/>
        <v>1</v>
      </c>
      <c r="V157" s="22">
        <f t="shared" si="19"/>
        <v>0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3.5" customHeight="1" x14ac:dyDescent="0.25">
      <c r="A158" s="2"/>
      <c r="B158" s="11" t="str">
        <f>Projetos!B15</f>
        <v>Proj13</v>
      </c>
      <c r="C158" s="22">
        <f t="shared" si="18"/>
        <v>1</v>
      </c>
      <c r="D158" s="22">
        <f t="shared" si="18"/>
        <v>0</v>
      </c>
      <c r="E158" s="22">
        <f t="shared" si="18"/>
        <v>1</v>
      </c>
      <c r="F158" s="22">
        <f t="shared" si="18"/>
        <v>1</v>
      </c>
      <c r="G158" s="22">
        <f t="shared" si="18"/>
        <v>1</v>
      </c>
      <c r="H158" s="22">
        <f t="shared" si="18"/>
        <v>1</v>
      </c>
      <c r="I158" s="22">
        <f t="shared" si="18"/>
        <v>1</v>
      </c>
      <c r="J158" s="22">
        <f t="shared" si="18"/>
        <v>1</v>
      </c>
      <c r="K158" s="22">
        <f t="shared" si="18"/>
        <v>1</v>
      </c>
      <c r="L158" s="22">
        <f t="shared" si="18"/>
        <v>1</v>
      </c>
      <c r="M158" s="22">
        <f t="shared" si="19"/>
        <v>1</v>
      </c>
      <c r="N158" s="22">
        <f t="shared" si="19"/>
        <v>1</v>
      </c>
      <c r="O158" s="22">
        <f t="shared" si="19"/>
        <v>0</v>
      </c>
      <c r="P158" s="22">
        <f t="shared" si="19"/>
        <v>1</v>
      </c>
      <c r="Q158" s="22">
        <f t="shared" si="19"/>
        <v>1</v>
      </c>
      <c r="R158" s="22">
        <f t="shared" si="19"/>
        <v>1</v>
      </c>
      <c r="S158" s="22">
        <f t="shared" si="19"/>
        <v>1</v>
      </c>
      <c r="T158" s="22">
        <f t="shared" si="19"/>
        <v>1</v>
      </c>
      <c r="U158" s="22">
        <f t="shared" si="19"/>
        <v>1</v>
      </c>
      <c r="V158" s="22">
        <f t="shared" si="19"/>
        <v>1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3.5" customHeight="1" x14ac:dyDescent="0.25">
      <c r="A159" s="2"/>
      <c r="B159" s="11" t="str">
        <f>Projetos!B16</f>
        <v>Proj14</v>
      </c>
      <c r="C159" s="22">
        <f t="shared" si="18"/>
        <v>1</v>
      </c>
      <c r="D159" s="22">
        <f t="shared" si="18"/>
        <v>0</v>
      </c>
      <c r="E159" s="22">
        <f t="shared" si="18"/>
        <v>0</v>
      </c>
      <c r="F159" s="22">
        <f t="shared" si="18"/>
        <v>1</v>
      </c>
      <c r="G159" s="22">
        <f t="shared" si="18"/>
        <v>1</v>
      </c>
      <c r="H159" s="22">
        <f t="shared" si="18"/>
        <v>0</v>
      </c>
      <c r="I159" s="22">
        <f t="shared" si="18"/>
        <v>1</v>
      </c>
      <c r="J159" s="22">
        <f t="shared" si="18"/>
        <v>1</v>
      </c>
      <c r="K159" s="22">
        <f t="shared" si="18"/>
        <v>1</v>
      </c>
      <c r="L159" s="22">
        <f t="shared" si="18"/>
        <v>1</v>
      </c>
      <c r="M159" s="22">
        <f t="shared" si="19"/>
        <v>1</v>
      </c>
      <c r="N159" s="22">
        <f t="shared" si="19"/>
        <v>1</v>
      </c>
      <c r="O159" s="22">
        <f t="shared" si="19"/>
        <v>0</v>
      </c>
      <c r="P159" s="22">
        <f t="shared" si="19"/>
        <v>0</v>
      </c>
      <c r="Q159" s="22">
        <f t="shared" si="19"/>
        <v>1</v>
      </c>
      <c r="R159" s="22">
        <f t="shared" si="19"/>
        <v>1</v>
      </c>
      <c r="S159" s="22">
        <f t="shared" si="19"/>
        <v>1</v>
      </c>
      <c r="T159" s="22">
        <f t="shared" si="19"/>
        <v>1</v>
      </c>
      <c r="U159" s="22">
        <f t="shared" si="19"/>
        <v>1</v>
      </c>
      <c r="V159" s="22">
        <f t="shared" si="19"/>
        <v>1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3.5" customHeight="1" x14ac:dyDescent="0.25">
      <c r="A160" s="2"/>
      <c r="B160" s="11" t="str">
        <f>Projetos!B17</f>
        <v>Proj15</v>
      </c>
      <c r="C160" s="22">
        <f t="shared" si="18"/>
        <v>0</v>
      </c>
      <c r="D160" s="22">
        <f t="shared" si="18"/>
        <v>0</v>
      </c>
      <c r="E160" s="22">
        <f t="shared" si="18"/>
        <v>0</v>
      </c>
      <c r="F160" s="22">
        <f t="shared" si="18"/>
        <v>0</v>
      </c>
      <c r="G160" s="22">
        <f t="shared" si="18"/>
        <v>1</v>
      </c>
      <c r="H160" s="22">
        <f t="shared" si="18"/>
        <v>0</v>
      </c>
      <c r="I160" s="22">
        <f t="shared" si="18"/>
        <v>0</v>
      </c>
      <c r="J160" s="22">
        <f t="shared" si="18"/>
        <v>0</v>
      </c>
      <c r="K160" s="22">
        <f t="shared" si="18"/>
        <v>1</v>
      </c>
      <c r="L160" s="22">
        <f t="shared" si="18"/>
        <v>1</v>
      </c>
      <c r="M160" s="22">
        <f t="shared" si="19"/>
        <v>0</v>
      </c>
      <c r="N160" s="22">
        <f t="shared" si="19"/>
        <v>0</v>
      </c>
      <c r="O160" s="22">
        <f t="shared" si="19"/>
        <v>0</v>
      </c>
      <c r="P160" s="22">
        <f t="shared" si="19"/>
        <v>0</v>
      </c>
      <c r="Q160" s="22">
        <f t="shared" si="19"/>
        <v>0</v>
      </c>
      <c r="R160" s="22">
        <f t="shared" si="19"/>
        <v>0</v>
      </c>
      <c r="S160" s="22">
        <f t="shared" si="19"/>
        <v>0</v>
      </c>
      <c r="T160" s="22">
        <f t="shared" si="19"/>
        <v>1</v>
      </c>
      <c r="U160" s="22">
        <f t="shared" si="19"/>
        <v>1</v>
      </c>
      <c r="V160" s="22">
        <f t="shared" si="19"/>
        <v>0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3.5" customHeight="1" x14ac:dyDescent="0.25">
      <c r="A161" s="2"/>
      <c r="B161" s="11" t="str">
        <f>Projetos!B18</f>
        <v>Proj16</v>
      </c>
      <c r="C161" s="22">
        <f t="shared" si="18"/>
        <v>0</v>
      </c>
      <c r="D161" s="22">
        <f t="shared" si="18"/>
        <v>0</v>
      </c>
      <c r="E161" s="22">
        <f t="shared" si="18"/>
        <v>0</v>
      </c>
      <c r="F161" s="22">
        <f t="shared" si="18"/>
        <v>0</v>
      </c>
      <c r="G161" s="22">
        <f t="shared" si="18"/>
        <v>1</v>
      </c>
      <c r="H161" s="22">
        <f t="shared" si="18"/>
        <v>0</v>
      </c>
      <c r="I161" s="22">
        <f t="shared" si="18"/>
        <v>0</v>
      </c>
      <c r="J161" s="22">
        <f t="shared" si="18"/>
        <v>0</v>
      </c>
      <c r="K161" s="22">
        <f t="shared" si="18"/>
        <v>1</v>
      </c>
      <c r="L161" s="22">
        <f t="shared" si="18"/>
        <v>1</v>
      </c>
      <c r="M161" s="22">
        <f t="shared" si="19"/>
        <v>0</v>
      </c>
      <c r="N161" s="22">
        <f t="shared" si="19"/>
        <v>0</v>
      </c>
      <c r="O161" s="22">
        <f t="shared" si="19"/>
        <v>0</v>
      </c>
      <c r="P161" s="22">
        <f t="shared" si="19"/>
        <v>0</v>
      </c>
      <c r="Q161" s="22">
        <f t="shared" si="19"/>
        <v>1</v>
      </c>
      <c r="R161" s="22">
        <f t="shared" si="19"/>
        <v>1</v>
      </c>
      <c r="S161" s="22">
        <f t="shared" si="19"/>
        <v>1</v>
      </c>
      <c r="T161" s="22">
        <f t="shared" si="19"/>
        <v>1</v>
      </c>
      <c r="U161" s="22">
        <f t="shared" si="19"/>
        <v>1</v>
      </c>
      <c r="V161" s="22">
        <f t="shared" si="19"/>
        <v>0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3.5" customHeight="1" x14ac:dyDescent="0.25">
      <c r="A162" s="2"/>
      <c r="B162" s="11" t="str">
        <f>Projetos!B19</f>
        <v>Proj17</v>
      </c>
      <c r="C162" s="22">
        <f t="shared" si="18"/>
        <v>0</v>
      </c>
      <c r="D162" s="22">
        <f t="shared" si="18"/>
        <v>0</v>
      </c>
      <c r="E162" s="22">
        <f t="shared" si="18"/>
        <v>0</v>
      </c>
      <c r="F162" s="22">
        <f t="shared" si="18"/>
        <v>0</v>
      </c>
      <c r="G162" s="22">
        <f t="shared" si="18"/>
        <v>1</v>
      </c>
      <c r="H162" s="22">
        <f t="shared" si="18"/>
        <v>0</v>
      </c>
      <c r="I162" s="22">
        <f t="shared" si="18"/>
        <v>0</v>
      </c>
      <c r="J162" s="22">
        <f t="shared" si="18"/>
        <v>0</v>
      </c>
      <c r="K162" s="22">
        <f t="shared" si="18"/>
        <v>0</v>
      </c>
      <c r="L162" s="22">
        <f t="shared" si="18"/>
        <v>1</v>
      </c>
      <c r="M162" s="22">
        <f t="shared" si="19"/>
        <v>0</v>
      </c>
      <c r="N162" s="22">
        <f t="shared" si="19"/>
        <v>0</v>
      </c>
      <c r="O162" s="22">
        <f t="shared" si="19"/>
        <v>0</v>
      </c>
      <c r="P162" s="22">
        <f t="shared" si="19"/>
        <v>0</v>
      </c>
      <c r="Q162" s="22">
        <f t="shared" si="19"/>
        <v>0</v>
      </c>
      <c r="R162" s="22">
        <f t="shared" si="19"/>
        <v>0</v>
      </c>
      <c r="S162" s="22">
        <f t="shared" si="19"/>
        <v>0</v>
      </c>
      <c r="T162" s="22">
        <f t="shared" si="19"/>
        <v>1</v>
      </c>
      <c r="U162" s="22">
        <f t="shared" si="19"/>
        <v>0</v>
      </c>
      <c r="V162" s="22">
        <f t="shared" si="19"/>
        <v>0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3.5" customHeight="1" x14ac:dyDescent="0.25">
      <c r="A163" s="2"/>
      <c r="B163" s="11" t="str">
        <f>Projetos!B20</f>
        <v>Proj18</v>
      </c>
      <c r="C163" s="22">
        <f t="shared" si="18"/>
        <v>0</v>
      </c>
      <c r="D163" s="22">
        <f t="shared" si="18"/>
        <v>0</v>
      </c>
      <c r="E163" s="22">
        <f t="shared" si="18"/>
        <v>0</v>
      </c>
      <c r="F163" s="22">
        <f t="shared" si="18"/>
        <v>0</v>
      </c>
      <c r="G163" s="22">
        <f t="shared" si="18"/>
        <v>1</v>
      </c>
      <c r="H163" s="22">
        <f t="shared" si="18"/>
        <v>0</v>
      </c>
      <c r="I163" s="22">
        <f t="shared" si="18"/>
        <v>0</v>
      </c>
      <c r="J163" s="22">
        <f t="shared" si="18"/>
        <v>0</v>
      </c>
      <c r="K163" s="22">
        <f t="shared" si="18"/>
        <v>0</v>
      </c>
      <c r="L163" s="22">
        <f t="shared" si="18"/>
        <v>0</v>
      </c>
      <c r="M163" s="22">
        <f t="shared" si="19"/>
        <v>0</v>
      </c>
      <c r="N163" s="22">
        <f t="shared" si="19"/>
        <v>0</v>
      </c>
      <c r="O163" s="22">
        <f t="shared" si="19"/>
        <v>0</v>
      </c>
      <c r="P163" s="22">
        <f t="shared" si="19"/>
        <v>0</v>
      </c>
      <c r="Q163" s="22">
        <f t="shared" si="19"/>
        <v>0</v>
      </c>
      <c r="R163" s="22">
        <f t="shared" si="19"/>
        <v>0</v>
      </c>
      <c r="S163" s="22">
        <f t="shared" si="19"/>
        <v>0</v>
      </c>
      <c r="T163" s="22">
        <f t="shared" si="19"/>
        <v>0</v>
      </c>
      <c r="U163" s="22">
        <f t="shared" si="19"/>
        <v>0</v>
      </c>
      <c r="V163" s="22">
        <f t="shared" si="19"/>
        <v>0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3.5" customHeight="1" x14ac:dyDescent="0.25">
      <c r="A164" s="2"/>
      <c r="B164" s="11" t="str">
        <f>Projetos!B21</f>
        <v>Proj19</v>
      </c>
      <c r="C164" s="22">
        <f t="shared" si="18"/>
        <v>0</v>
      </c>
      <c r="D164" s="22">
        <f t="shared" si="18"/>
        <v>0</v>
      </c>
      <c r="E164" s="22">
        <f t="shared" si="18"/>
        <v>0</v>
      </c>
      <c r="F164" s="22">
        <f t="shared" si="18"/>
        <v>0</v>
      </c>
      <c r="G164" s="22">
        <f t="shared" si="18"/>
        <v>1</v>
      </c>
      <c r="H164" s="22">
        <f t="shared" si="18"/>
        <v>0</v>
      </c>
      <c r="I164" s="22">
        <f t="shared" si="18"/>
        <v>0</v>
      </c>
      <c r="J164" s="22">
        <f t="shared" si="18"/>
        <v>0</v>
      </c>
      <c r="K164" s="22">
        <f t="shared" si="18"/>
        <v>0</v>
      </c>
      <c r="L164" s="22">
        <f t="shared" si="18"/>
        <v>0</v>
      </c>
      <c r="M164" s="22">
        <f t="shared" si="19"/>
        <v>0</v>
      </c>
      <c r="N164" s="22">
        <f t="shared" si="19"/>
        <v>0</v>
      </c>
      <c r="O164" s="22">
        <f t="shared" si="19"/>
        <v>0</v>
      </c>
      <c r="P164" s="22">
        <f t="shared" si="19"/>
        <v>0</v>
      </c>
      <c r="Q164" s="22">
        <f t="shared" si="19"/>
        <v>0</v>
      </c>
      <c r="R164" s="22">
        <f t="shared" si="19"/>
        <v>0</v>
      </c>
      <c r="S164" s="22">
        <f t="shared" si="19"/>
        <v>0</v>
      </c>
      <c r="T164" s="22">
        <f t="shared" si="19"/>
        <v>0</v>
      </c>
      <c r="U164" s="22">
        <f t="shared" si="19"/>
        <v>0</v>
      </c>
      <c r="V164" s="22">
        <f t="shared" si="19"/>
        <v>0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3.5" customHeight="1" x14ac:dyDescent="0.25">
      <c r="A165" s="2"/>
      <c r="B165" s="11" t="str">
        <f>Projetos!B22</f>
        <v>Proj20</v>
      </c>
      <c r="C165" s="22">
        <f t="shared" si="18"/>
        <v>0</v>
      </c>
      <c r="D165" s="22">
        <f t="shared" si="18"/>
        <v>0</v>
      </c>
      <c r="E165" s="22">
        <f t="shared" si="18"/>
        <v>0</v>
      </c>
      <c r="F165" s="22">
        <f t="shared" si="18"/>
        <v>0</v>
      </c>
      <c r="G165" s="22">
        <f t="shared" si="18"/>
        <v>0</v>
      </c>
      <c r="H165" s="22">
        <f t="shared" si="18"/>
        <v>0</v>
      </c>
      <c r="I165" s="22">
        <f t="shared" si="18"/>
        <v>0</v>
      </c>
      <c r="J165" s="22">
        <f t="shared" si="18"/>
        <v>0</v>
      </c>
      <c r="K165" s="22">
        <f t="shared" si="18"/>
        <v>0</v>
      </c>
      <c r="L165" s="22">
        <f t="shared" si="18"/>
        <v>0</v>
      </c>
      <c r="M165" s="22">
        <f t="shared" si="19"/>
        <v>0</v>
      </c>
      <c r="N165" s="22">
        <f t="shared" si="19"/>
        <v>0</v>
      </c>
      <c r="O165" s="22">
        <f t="shared" si="19"/>
        <v>0</v>
      </c>
      <c r="P165" s="22">
        <f t="shared" si="19"/>
        <v>0</v>
      </c>
      <c r="Q165" s="22">
        <f t="shared" si="19"/>
        <v>0</v>
      </c>
      <c r="R165" s="22">
        <f t="shared" si="19"/>
        <v>0</v>
      </c>
      <c r="S165" s="22">
        <f t="shared" si="19"/>
        <v>0</v>
      </c>
      <c r="T165" s="22">
        <f t="shared" si="19"/>
        <v>0</v>
      </c>
      <c r="U165" s="22">
        <f t="shared" si="19"/>
        <v>0</v>
      </c>
      <c r="V165" s="22">
        <f t="shared" si="19"/>
        <v>0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3.5" customHeight="1" x14ac:dyDescent="0.25">
      <c r="A166" s="2"/>
      <c r="AB166" s="2"/>
      <c r="AC166" s="2"/>
      <c r="AD166" s="2"/>
      <c r="AE166" s="2"/>
      <c r="AF166" s="2"/>
      <c r="AG166" s="2"/>
      <c r="AH166" s="2"/>
    </row>
    <row r="167" spans="1:34" ht="13.5" customHeight="1" x14ac:dyDescent="0.25">
      <c r="A167" s="2"/>
      <c r="AB167" s="2"/>
      <c r="AC167" s="2"/>
      <c r="AD167" s="2"/>
      <c r="AE167" s="2"/>
      <c r="AF167" s="2"/>
      <c r="AG167" s="2"/>
      <c r="AH167" s="2"/>
    </row>
    <row r="168" spans="1:34" ht="13.5" customHeight="1" x14ac:dyDescent="0.25">
      <c r="A168" s="2"/>
      <c r="AB168" s="2"/>
      <c r="AC168" s="2"/>
      <c r="AD168" s="2"/>
      <c r="AE168" s="2"/>
      <c r="AF168" s="2"/>
      <c r="AG168" s="2"/>
      <c r="AH168" s="2"/>
    </row>
    <row r="169" spans="1:34" ht="13.5" customHeight="1" x14ac:dyDescent="0.25">
      <c r="A169" s="2"/>
      <c r="AB169" s="2"/>
      <c r="AC169" s="2"/>
      <c r="AD169" s="2"/>
      <c r="AE169" s="2"/>
      <c r="AF169" s="2"/>
      <c r="AG169" s="2"/>
      <c r="AH169" s="2"/>
    </row>
    <row r="170" spans="1:34" ht="13.5" customHeight="1" x14ac:dyDescent="0.25">
      <c r="A170" s="23"/>
      <c r="B170" s="113" t="s">
        <v>14</v>
      </c>
      <c r="C170" s="114"/>
      <c r="D170" s="114"/>
      <c r="E170" s="114"/>
      <c r="F170" s="115"/>
      <c r="G170" s="20" t="s">
        <v>240</v>
      </c>
      <c r="H170" s="23"/>
      <c r="I170" s="23"/>
      <c r="J170" s="23"/>
      <c r="K170" s="23"/>
      <c r="L170" s="24"/>
      <c r="M170" s="23"/>
      <c r="N170" s="23"/>
      <c r="O170" s="23"/>
      <c r="P170" s="23"/>
      <c r="Q170" s="23"/>
      <c r="R170" s="23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ht="13.5" customHeight="1" x14ac:dyDescent="0.25">
      <c r="A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3.5" customHeight="1" x14ac:dyDescent="0.25">
      <c r="A172" s="2"/>
      <c r="B172" s="2"/>
      <c r="C172" s="21" t="str">
        <f>B173</f>
        <v>Proj01</v>
      </c>
      <c r="D172" s="21" t="s">
        <v>33</v>
      </c>
      <c r="E172" s="21" t="s">
        <v>34</v>
      </c>
      <c r="F172" s="21" t="s">
        <v>35</v>
      </c>
      <c r="G172" s="21" t="s">
        <v>36</v>
      </c>
      <c r="H172" s="21" t="s">
        <v>37</v>
      </c>
      <c r="I172" s="21" t="s">
        <v>38</v>
      </c>
      <c r="J172" s="21" t="s">
        <v>39</v>
      </c>
      <c r="K172" s="21" t="s">
        <v>40</v>
      </c>
      <c r="L172" s="21" t="s">
        <v>41</v>
      </c>
      <c r="M172" s="21" t="s">
        <v>42</v>
      </c>
      <c r="N172" s="21" t="s">
        <v>43</v>
      </c>
      <c r="O172" s="21" t="s">
        <v>44</v>
      </c>
      <c r="P172" s="21" t="s">
        <v>45</v>
      </c>
      <c r="Q172" s="21" t="s">
        <v>46</v>
      </c>
      <c r="R172" s="21" t="s">
        <v>47</v>
      </c>
      <c r="S172" s="21" t="s">
        <v>48</v>
      </c>
      <c r="T172" s="21" t="s">
        <v>49</v>
      </c>
      <c r="U172" s="21" t="s">
        <v>50</v>
      </c>
      <c r="V172" s="21" t="s">
        <v>51</v>
      </c>
      <c r="W172" s="2"/>
      <c r="X172" s="2"/>
      <c r="Y172" s="2" t="s">
        <v>7</v>
      </c>
      <c r="Z172" s="10"/>
      <c r="AA172" s="10"/>
      <c r="AB172" s="10"/>
      <c r="AC172" s="10"/>
      <c r="AD172" s="2"/>
      <c r="AE172" s="2"/>
      <c r="AF172" s="2"/>
      <c r="AG172" s="2"/>
      <c r="AH172" s="2"/>
    </row>
    <row r="173" spans="1:34" ht="13.5" customHeight="1" x14ac:dyDescent="0.25">
      <c r="A173" s="2"/>
      <c r="B173" s="11" t="str">
        <f>Projetos!B3</f>
        <v>Proj01</v>
      </c>
      <c r="C173" s="22">
        <f t="shared" ref="C173:L182" si="20">IF(VLOOKUP($B173,$B$7:$H$27,MATCH($G$170,$B$7:$H$7,0),0)&gt;VLOOKUP(C$172,$B$7:$H$27,MATCH($G$88,$B$7:$H$7,0),0),1,0)</f>
        <v>0</v>
      </c>
      <c r="D173" s="22">
        <f t="shared" si="20"/>
        <v>0</v>
      </c>
      <c r="E173" s="22">
        <f t="shared" si="20"/>
        <v>0</v>
      </c>
      <c r="F173" s="22">
        <f t="shared" si="20"/>
        <v>0</v>
      </c>
      <c r="G173" s="22">
        <f t="shared" si="20"/>
        <v>1</v>
      </c>
      <c r="H173" s="22">
        <f t="shared" si="20"/>
        <v>0</v>
      </c>
      <c r="I173" s="22">
        <f t="shared" si="20"/>
        <v>0</v>
      </c>
      <c r="J173" s="22">
        <f t="shared" si="20"/>
        <v>0</v>
      </c>
      <c r="K173" s="22">
        <f t="shared" si="20"/>
        <v>1</v>
      </c>
      <c r="L173" s="22">
        <f t="shared" si="20"/>
        <v>1</v>
      </c>
      <c r="M173" s="22">
        <f t="shared" ref="M173:V182" si="21">IF(VLOOKUP($B173,$B$7:$H$27,MATCH($G$170,$B$7:$H$7,0),0)&gt;VLOOKUP(M$172,$B$7:$H$27,MATCH($G$88,$B$7:$H$7,0),0),1,0)</f>
        <v>1</v>
      </c>
      <c r="N173" s="22">
        <f t="shared" si="21"/>
        <v>0</v>
      </c>
      <c r="O173" s="22">
        <f t="shared" si="21"/>
        <v>0</v>
      </c>
      <c r="P173" s="22">
        <f t="shared" si="21"/>
        <v>0</v>
      </c>
      <c r="Q173" s="22">
        <f t="shared" si="21"/>
        <v>1</v>
      </c>
      <c r="R173" s="22">
        <f t="shared" si="21"/>
        <v>1</v>
      </c>
      <c r="S173" s="22">
        <f t="shared" si="21"/>
        <v>1</v>
      </c>
      <c r="T173" s="22">
        <f t="shared" si="21"/>
        <v>1</v>
      </c>
      <c r="U173" s="22">
        <f t="shared" si="21"/>
        <v>1</v>
      </c>
      <c r="V173" s="22">
        <f t="shared" si="21"/>
        <v>0</v>
      </c>
      <c r="W173" s="2"/>
      <c r="X173" s="2"/>
      <c r="Y173" s="10"/>
      <c r="Z173" s="6"/>
      <c r="AA173" s="6"/>
      <c r="AB173" s="6"/>
      <c r="AC173" s="6"/>
      <c r="AD173" s="2"/>
      <c r="AE173" s="2"/>
      <c r="AF173" s="2"/>
      <c r="AG173" s="2"/>
      <c r="AH173" s="2"/>
    </row>
    <row r="174" spans="1:34" ht="13.5" customHeight="1" x14ac:dyDescent="0.25">
      <c r="A174" s="2"/>
      <c r="B174" s="11" t="str">
        <f>Projetos!B4</f>
        <v>Proj02</v>
      </c>
      <c r="C174" s="22">
        <f t="shared" si="20"/>
        <v>1</v>
      </c>
      <c r="D174" s="22">
        <f t="shared" si="20"/>
        <v>0</v>
      </c>
      <c r="E174" s="22">
        <f t="shared" si="20"/>
        <v>1</v>
      </c>
      <c r="F174" s="22">
        <f t="shared" si="20"/>
        <v>1</v>
      </c>
      <c r="G174" s="22">
        <f t="shared" si="20"/>
        <v>1</v>
      </c>
      <c r="H174" s="22">
        <f t="shared" si="20"/>
        <v>1</v>
      </c>
      <c r="I174" s="22">
        <f t="shared" si="20"/>
        <v>1</v>
      </c>
      <c r="J174" s="22">
        <f t="shared" si="20"/>
        <v>1</v>
      </c>
      <c r="K174" s="22">
        <f t="shared" si="20"/>
        <v>1</v>
      </c>
      <c r="L174" s="22">
        <f t="shared" si="20"/>
        <v>1</v>
      </c>
      <c r="M174" s="22">
        <f t="shared" si="21"/>
        <v>1</v>
      </c>
      <c r="N174" s="22">
        <f t="shared" si="21"/>
        <v>1</v>
      </c>
      <c r="O174" s="22">
        <f t="shared" si="21"/>
        <v>0</v>
      </c>
      <c r="P174" s="22">
        <f t="shared" si="21"/>
        <v>1</v>
      </c>
      <c r="Q174" s="22">
        <f t="shared" si="21"/>
        <v>1</v>
      </c>
      <c r="R174" s="22">
        <f t="shared" si="21"/>
        <v>1</v>
      </c>
      <c r="S174" s="22">
        <f t="shared" si="21"/>
        <v>1</v>
      </c>
      <c r="T174" s="22">
        <f t="shared" si="21"/>
        <v>1</v>
      </c>
      <c r="U174" s="22">
        <f t="shared" si="21"/>
        <v>1</v>
      </c>
      <c r="V174" s="22">
        <f t="shared" si="21"/>
        <v>1</v>
      </c>
      <c r="W174" s="2"/>
      <c r="X174" s="2"/>
      <c r="Y174" s="10"/>
      <c r="Z174" s="6"/>
      <c r="AA174" s="6"/>
      <c r="AE174" s="2" t="s">
        <v>8</v>
      </c>
      <c r="AG174" s="2"/>
      <c r="AH174" s="6"/>
    </row>
    <row r="175" spans="1:34" ht="13.5" customHeight="1" x14ac:dyDescent="0.25">
      <c r="A175" s="2"/>
      <c r="B175" s="11" t="str">
        <f>Projetos!B5</f>
        <v>Proj03</v>
      </c>
      <c r="C175" s="22">
        <f t="shared" si="20"/>
        <v>1</v>
      </c>
      <c r="D175" s="22">
        <f t="shared" si="20"/>
        <v>1</v>
      </c>
      <c r="E175" s="22">
        <f t="shared" si="20"/>
        <v>1</v>
      </c>
      <c r="F175" s="22">
        <f t="shared" si="20"/>
        <v>1</v>
      </c>
      <c r="G175" s="22">
        <f t="shared" si="20"/>
        <v>1</v>
      </c>
      <c r="H175" s="22">
        <f t="shared" si="20"/>
        <v>1</v>
      </c>
      <c r="I175" s="22">
        <f t="shared" si="20"/>
        <v>1</v>
      </c>
      <c r="J175" s="22">
        <f t="shared" si="20"/>
        <v>1</v>
      </c>
      <c r="K175" s="22">
        <f t="shared" si="20"/>
        <v>1</v>
      </c>
      <c r="L175" s="22">
        <f t="shared" si="20"/>
        <v>1</v>
      </c>
      <c r="M175" s="22">
        <f t="shared" si="21"/>
        <v>1</v>
      </c>
      <c r="N175" s="22">
        <f t="shared" si="21"/>
        <v>1</v>
      </c>
      <c r="O175" s="22">
        <f t="shared" si="21"/>
        <v>1</v>
      </c>
      <c r="P175" s="22">
        <f t="shared" si="21"/>
        <v>1</v>
      </c>
      <c r="Q175" s="22">
        <f t="shared" si="21"/>
        <v>1</v>
      </c>
      <c r="R175" s="22">
        <f t="shared" si="21"/>
        <v>1</v>
      </c>
      <c r="S175" s="22">
        <f t="shared" si="21"/>
        <v>1</v>
      </c>
      <c r="T175" s="22">
        <f t="shared" si="21"/>
        <v>1</v>
      </c>
      <c r="U175" s="22">
        <f t="shared" si="21"/>
        <v>1</v>
      </c>
      <c r="V175" s="22">
        <f t="shared" si="21"/>
        <v>1</v>
      </c>
      <c r="W175" s="2"/>
      <c r="X175" s="2"/>
      <c r="Y175" s="10"/>
      <c r="Z175" s="6"/>
      <c r="AA175" s="6"/>
      <c r="AE175" s="2" t="s">
        <v>9</v>
      </c>
      <c r="AG175" s="2"/>
      <c r="AH175" s="6"/>
    </row>
    <row r="176" spans="1:34" ht="13.5" customHeight="1" x14ac:dyDescent="0.25">
      <c r="A176" s="2"/>
      <c r="B176" s="11" t="str">
        <f>Projetos!B6</f>
        <v>Proj04</v>
      </c>
      <c r="C176" s="22">
        <f t="shared" si="20"/>
        <v>1</v>
      </c>
      <c r="D176" s="22">
        <f t="shared" si="20"/>
        <v>0</v>
      </c>
      <c r="E176" s="22">
        <f t="shared" si="20"/>
        <v>0</v>
      </c>
      <c r="F176" s="22">
        <f t="shared" si="20"/>
        <v>0</v>
      </c>
      <c r="G176" s="22">
        <f t="shared" si="20"/>
        <v>1</v>
      </c>
      <c r="H176" s="22">
        <f t="shared" si="20"/>
        <v>0</v>
      </c>
      <c r="I176" s="22">
        <f t="shared" si="20"/>
        <v>1</v>
      </c>
      <c r="J176" s="22">
        <f t="shared" si="20"/>
        <v>1</v>
      </c>
      <c r="K176" s="22">
        <f t="shared" si="20"/>
        <v>1</v>
      </c>
      <c r="L176" s="22">
        <f t="shared" si="20"/>
        <v>1</v>
      </c>
      <c r="M176" s="22">
        <f t="shared" si="21"/>
        <v>1</v>
      </c>
      <c r="N176" s="22">
        <f t="shared" si="21"/>
        <v>1</v>
      </c>
      <c r="O176" s="22">
        <f t="shared" si="21"/>
        <v>0</v>
      </c>
      <c r="P176" s="22">
        <f t="shared" si="21"/>
        <v>0</v>
      </c>
      <c r="Q176" s="22">
        <f t="shared" si="21"/>
        <v>1</v>
      </c>
      <c r="R176" s="22">
        <f t="shared" si="21"/>
        <v>1</v>
      </c>
      <c r="S176" s="22">
        <f t="shared" si="21"/>
        <v>1</v>
      </c>
      <c r="T176" s="22">
        <f t="shared" si="21"/>
        <v>1</v>
      </c>
      <c r="U176" s="22">
        <f t="shared" si="21"/>
        <v>1</v>
      </c>
      <c r="V176" s="22">
        <f t="shared" si="21"/>
        <v>1</v>
      </c>
      <c r="W176" s="2"/>
      <c r="X176" s="2"/>
      <c r="Y176" s="10"/>
      <c r="Z176" s="6"/>
      <c r="AA176" s="6"/>
      <c r="AB176" s="6"/>
      <c r="AC176" s="6"/>
      <c r="AD176" s="2"/>
      <c r="AE176" s="2"/>
      <c r="AF176" s="2"/>
      <c r="AG176" s="2"/>
      <c r="AH176" s="2"/>
    </row>
    <row r="177" spans="1:34" ht="13.5" customHeight="1" x14ac:dyDescent="0.25">
      <c r="A177" s="2"/>
      <c r="B177" s="11" t="str">
        <f>Projetos!B7</f>
        <v>Proj05</v>
      </c>
      <c r="C177" s="22">
        <f t="shared" si="20"/>
        <v>0</v>
      </c>
      <c r="D177" s="22">
        <f t="shared" si="20"/>
        <v>0</v>
      </c>
      <c r="E177" s="22">
        <f t="shared" si="20"/>
        <v>0</v>
      </c>
      <c r="F177" s="22">
        <f t="shared" si="20"/>
        <v>0</v>
      </c>
      <c r="G177" s="22">
        <f t="shared" si="20"/>
        <v>0</v>
      </c>
      <c r="H177" s="22">
        <f t="shared" si="20"/>
        <v>0</v>
      </c>
      <c r="I177" s="22">
        <f t="shared" si="20"/>
        <v>0</v>
      </c>
      <c r="J177" s="22">
        <f t="shared" si="20"/>
        <v>0</v>
      </c>
      <c r="K177" s="22">
        <f t="shared" si="20"/>
        <v>0</v>
      </c>
      <c r="L177" s="22">
        <f t="shared" si="20"/>
        <v>0</v>
      </c>
      <c r="M177" s="22">
        <f t="shared" si="21"/>
        <v>0</v>
      </c>
      <c r="N177" s="22">
        <f t="shared" si="21"/>
        <v>0</v>
      </c>
      <c r="O177" s="22">
        <f t="shared" si="21"/>
        <v>0</v>
      </c>
      <c r="P177" s="22">
        <f t="shared" si="21"/>
        <v>0</v>
      </c>
      <c r="Q177" s="22">
        <f t="shared" si="21"/>
        <v>0</v>
      </c>
      <c r="R177" s="22">
        <f t="shared" si="21"/>
        <v>0</v>
      </c>
      <c r="S177" s="22">
        <f t="shared" si="21"/>
        <v>0</v>
      </c>
      <c r="T177" s="22">
        <f t="shared" si="21"/>
        <v>0</v>
      </c>
      <c r="U177" s="22">
        <f t="shared" si="21"/>
        <v>0</v>
      </c>
      <c r="V177" s="22">
        <f t="shared" si="21"/>
        <v>0</v>
      </c>
      <c r="W177" s="2"/>
      <c r="X177" s="2"/>
      <c r="Y177" s="10"/>
      <c r="Z177" s="6"/>
      <c r="AA177" s="6"/>
      <c r="AB177" s="6"/>
      <c r="AC177" s="6"/>
      <c r="AD177" s="2"/>
      <c r="AE177" s="2"/>
      <c r="AF177" s="2"/>
      <c r="AG177" s="2"/>
      <c r="AH177" s="2"/>
    </row>
    <row r="178" spans="1:34" ht="13.5" customHeight="1" x14ac:dyDescent="0.25">
      <c r="A178" s="2"/>
      <c r="B178" s="11" t="str">
        <f>Projetos!B8</f>
        <v>Proj06</v>
      </c>
      <c r="C178" s="22">
        <f t="shared" si="20"/>
        <v>1</v>
      </c>
      <c r="D178" s="22">
        <f t="shared" si="20"/>
        <v>0</v>
      </c>
      <c r="E178" s="22">
        <f t="shared" si="20"/>
        <v>0</v>
      </c>
      <c r="F178" s="22">
        <f t="shared" si="20"/>
        <v>1</v>
      </c>
      <c r="G178" s="22">
        <f t="shared" si="20"/>
        <v>1</v>
      </c>
      <c r="H178" s="22">
        <f t="shared" si="20"/>
        <v>0</v>
      </c>
      <c r="I178" s="22">
        <f t="shared" si="20"/>
        <v>1</v>
      </c>
      <c r="J178" s="22">
        <f t="shared" si="20"/>
        <v>1</v>
      </c>
      <c r="K178" s="22">
        <f t="shared" si="20"/>
        <v>1</v>
      </c>
      <c r="L178" s="22">
        <f t="shared" si="20"/>
        <v>1</v>
      </c>
      <c r="M178" s="22">
        <f t="shared" si="21"/>
        <v>1</v>
      </c>
      <c r="N178" s="22">
        <f t="shared" si="21"/>
        <v>1</v>
      </c>
      <c r="O178" s="22">
        <f t="shared" si="21"/>
        <v>0</v>
      </c>
      <c r="P178" s="22">
        <f t="shared" si="21"/>
        <v>0</v>
      </c>
      <c r="Q178" s="22">
        <f t="shared" si="21"/>
        <v>1</v>
      </c>
      <c r="R178" s="22">
        <f t="shared" si="21"/>
        <v>1</v>
      </c>
      <c r="S178" s="22">
        <f t="shared" si="21"/>
        <v>1</v>
      </c>
      <c r="T178" s="22">
        <f t="shared" si="21"/>
        <v>1</v>
      </c>
      <c r="U178" s="22">
        <f t="shared" si="21"/>
        <v>1</v>
      </c>
      <c r="V178" s="22">
        <f t="shared" si="21"/>
        <v>1</v>
      </c>
      <c r="W178" s="2"/>
      <c r="X178" s="2"/>
      <c r="Y178" s="10"/>
      <c r="Z178" s="6"/>
      <c r="AA178" s="6"/>
      <c r="AB178" s="6"/>
      <c r="AC178" s="6"/>
      <c r="AD178" s="2"/>
      <c r="AE178" s="2"/>
      <c r="AF178" s="2"/>
      <c r="AG178" s="2"/>
      <c r="AH178" s="2"/>
    </row>
    <row r="179" spans="1:34" ht="13.5" customHeight="1" x14ac:dyDescent="0.25">
      <c r="A179" s="2"/>
      <c r="B179" s="11" t="str">
        <f>Projetos!B9</f>
        <v>Proj07</v>
      </c>
      <c r="C179" s="22">
        <f t="shared" si="20"/>
        <v>0</v>
      </c>
      <c r="D179" s="22">
        <f t="shared" si="20"/>
        <v>0</v>
      </c>
      <c r="E179" s="22">
        <f t="shared" si="20"/>
        <v>0</v>
      </c>
      <c r="F179" s="22">
        <f t="shared" si="20"/>
        <v>0</v>
      </c>
      <c r="G179" s="22">
        <f t="shared" si="20"/>
        <v>1</v>
      </c>
      <c r="H179" s="22">
        <f t="shared" si="20"/>
        <v>0</v>
      </c>
      <c r="I179" s="22">
        <f t="shared" si="20"/>
        <v>0</v>
      </c>
      <c r="J179" s="22">
        <f t="shared" si="20"/>
        <v>0</v>
      </c>
      <c r="K179" s="22">
        <f t="shared" si="20"/>
        <v>1</v>
      </c>
      <c r="L179" s="22">
        <f t="shared" si="20"/>
        <v>1</v>
      </c>
      <c r="M179" s="22">
        <f t="shared" si="21"/>
        <v>1</v>
      </c>
      <c r="N179" s="22">
        <f t="shared" si="21"/>
        <v>0</v>
      </c>
      <c r="O179" s="22">
        <f t="shared" si="21"/>
        <v>0</v>
      </c>
      <c r="P179" s="22">
        <f t="shared" si="21"/>
        <v>0</v>
      </c>
      <c r="Q179" s="22">
        <f t="shared" si="21"/>
        <v>1</v>
      </c>
      <c r="R179" s="22">
        <f t="shared" si="21"/>
        <v>1</v>
      </c>
      <c r="S179" s="22">
        <f t="shared" si="21"/>
        <v>1</v>
      </c>
      <c r="T179" s="22">
        <f t="shared" si="21"/>
        <v>1</v>
      </c>
      <c r="U179" s="22">
        <f t="shared" si="21"/>
        <v>1</v>
      </c>
      <c r="V179" s="22">
        <f t="shared" si="21"/>
        <v>0</v>
      </c>
      <c r="W179" s="2"/>
      <c r="X179" s="2"/>
      <c r="Y179" s="10"/>
      <c r="Z179" s="6"/>
      <c r="AA179" s="6"/>
      <c r="AB179" s="6"/>
      <c r="AC179" s="6"/>
      <c r="AD179" s="2"/>
      <c r="AE179" s="2"/>
      <c r="AF179" s="2"/>
      <c r="AG179" s="2"/>
      <c r="AH179" s="2"/>
    </row>
    <row r="180" spans="1:34" ht="13.5" customHeight="1" x14ac:dyDescent="0.25">
      <c r="A180" s="2"/>
      <c r="B180" s="11" t="str">
        <f>Projetos!B10</f>
        <v>Proj08</v>
      </c>
      <c r="C180" s="22">
        <f t="shared" si="20"/>
        <v>0</v>
      </c>
      <c r="D180" s="22">
        <f t="shared" si="20"/>
        <v>0</v>
      </c>
      <c r="E180" s="22">
        <f t="shared" si="20"/>
        <v>0</v>
      </c>
      <c r="F180" s="22">
        <f t="shared" si="20"/>
        <v>0</v>
      </c>
      <c r="G180" s="22">
        <f t="shared" si="20"/>
        <v>1</v>
      </c>
      <c r="H180" s="22">
        <f t="shared" si="20"/>
        <v>0</v>
      </c>
      <c r="I180" s="22">
        <f t="shared" si="20"/>
        <v>0</v>
      </c>
      <c r="J180" s="22">
        <f t="shared" si="20"/>
        <v>0</v>
      </c>
      <c r="K180" s="22">
        <f t="shared" si="20"/>
        <v>0</v>
      </c>
      <c r="L180" s="22">
        <f t="shared" si="20"/>
        <v>1</v>
      </c>
      <c r="M180" s="22">
        <f t="shared" si="21"/>
        <v>0</v>
      </c>
      <c r="N180" s="22">
        <f t="shared" si="21"/>
        <v>0</v>
      </c>
      <c r="O180" s="22">
        <f t="shared" si="21"/>
        <v>0</v>
      </c>
      <c r="P180" s="22">
        <f t="shared" si="21"/>
        <v>0</v>
      </c>
      <c r="Q180" s="22">
        <f t="shared" si="21"/>
        <v>0</v>
      </c>
      <c r="R180" s="22">
        <f t="shared" si="21"/>
        <v>0</v>
      </c>
      <c r="S180" s="22">
        <f t="shared" si="21"/>
        <v>0</v>
      </c>
      <c r="T180" s="22">
        <f t="shared" si="21"/>
        <v>1</v>
      </c>
      <c r="U180" s="22">
        <f t="shared" si="21"/>
        <v>0</v>
      </c>
      <c r="V180" s="22">
        <f t="shared" si="21"/>
        <v>0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3.5" customHeight="1" x14ac:dyDescent="0.25">
      <c r="A181" s="2"/>
      <c r="B181" s="11" t="str">
        <f>Projetos!B11</f>
        <v>Proj09</v>
      </c>
      <c r="C181" s="22">
        <f t="shared" si="20"/>
        <v>0</v>
      </c>
      <c r="D181" s="22">
        <f t="shared" si="20"/>
        <v>0</v>
      </c>
      <c r="E181" s="22">
        <f t="shared" si="20"/>
        <v>0</v>
      </c>
      <c r="F181" s="22">
        <f t="shared" si="20"/>
        <v>0</v>
      </c>
      <c r="G181" s="22">
        <f t="shared" si="20"/>
        <v>1</v>
      </c>
      <c r="H181" s="22">
        <f t="shared" si="20"/>
        <v>0</v>
      </c>
      <c r="I181" s="22">
        <f t="shared" si="20"/>
        <v>0</v>
      </c>
      <c r="J181" s="22">
        <f t="shared" si="20"/>
        <v>0</v>
      </c>
      <c r="K181" s="22">
        <f t="shared" si="20"/>
        <v>1</v>
      </c>
      <c r="L181" s="22">
        <f t="shared" si="20"/>
        <v>1</v>
      </c>
      <c r="M181" s="22">
        <f t="shared" si="21"/>
        <v>0</v>
      </c>
      <c r="N181" s="22">
        <f t="shared" si="21"/>
        <v>0</v>
      </c>
      <c r="O181" s="22">
        <f t="shared" si="21"/>
        <v>0</v>
      </c>
      <c r="P181" s="22">
        <f t="shared" si="21"/>
        <v>0</v>
      </c>
      <c r="Q181" s="22">
        <f t="shared" si="21"/>
        <v>1</v>
      </c>
      <c r="R181" s="22">
        <f t="shared" si="21"/>
        <v>1</v>
      </c>
      <c r="S181" s="22">
        <f t="shared" si="21"/>
        <v>1</v>
      </c>
      <c r="T181" s="22">
        <f t="shared" si="21"/>
        <v>1</v>
      </c>
      <c r="U181" s="22">
        <f t="shared" si="21"/>
        <v>1</v>
      </c>
      <c r="V181" s="22">
        <f t="shared" si="21"/>
        <v>0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3.5" customHeight="1" x14ac:dyDescent="0.25">
      <c r="A182" s="2"/>
      <c r="B182" s="11" t="str">
        <f>Projetos!B12</f>
        <v>Proj10</v>
      </c>
      <c r="C182" s="22">
        <f t="shared" si="20"/>
        <v>0</v>
      </c>
      <c r="D182" s="22">
        <f t="shared" si="20"/>
        <v>0</v>
      </c>
      <c r="E182" s="22">
        <f t="shared" si="20"/>
        <v>0</v>
      </c>
      <c r="F182" s="22">
        <f t="shared" si="20"/>
        <v>0</v>
      </c>
      <c r="G182" s="22">
        <f t="shared" si="20"/>
        <v>1</v>
      </c>
      <c r="H182" s="22">
        <f t="shared" si="20"/>
        <v>0</v>
      </c>
      <c r="I182" s="22">
        <f t="shared" si="20"/>
        <v>0</v>
      </c>
      <c r="J182" s="22">
        <f t="shared" si="20"/>
        <v>0</v>
      </c>
      <c r="K182" s="22">
        <f t="shared" si="20"/>
        <v>1</v>
      </c>
      <c r="L182" s="22">
        <f t="shared" si="20"/>
        <v>1</v>
      </c>
      <c r="M182" s="22">
        <f t="shared" si="21"/>
        <v>1</v>
      </c>
      <c r="N182" s="22">
        <f t="shared" si="21"/>
        <v>0</v>
      </c>
      <c r="O182" s="22">
        <f t="shared" si="21"/>
        <v>0</v>
      </c>
      <c r="P182" s="22">
        <f t="shared" si="21"/>
        <v>0</v>
      </c>
      <c r="Q182" s="22">
        <f t="shared" si="21"/>
        <v>1</v>
      </c>
      <c r="R182" s="22">
        <f t="shared" si="21"/>
        <v>1</v>
      </c>
      <c r="S182" s="22">
        <f t="shared" si="21"/>
        <v>1</v>
      </c>
      <c r="T182" s="22">
        <f t="shared" si="21"/>
        <v>1</v>
      </c>
      <c r="U182" s="22">
        <f t="shared" si="21"/>
        <v>1</v>
      </c>
      <c r="V182" s="22">
        <f t="shared" si="21"/>
        <v>0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3.5" customHeight="1" x14ac:dyDescent="0.25">
      <c r="A183" s="2"/>
      <c r="B183" s="11" t="str">
        <f>Projetos!B13</f>
        <v>Proj11</v>
      </c>
      <c r="C183" s="22">
        <f t="shared" ref="C183:L192" si="22">IF(VLOOKUP($B183,$B$7:$H$27,MATCH($G$170,$B$7:$H$7,0),0)&gt;VLOOKUP(C$172,$B$7:$H$27,MATCH($G$88,$B$7:$H$7,0),0),1,0)</f>
        <v>1</v>
      </c>
      <c r="D183" s="22">
        <f t="shared" si="22"/>
        <v>0</v>
      </c>
      <c r="E183" s="22">
        <f t="shared" si="22"/>
        <v>1</v>
      </c>
      <c r="F183" s="22">
        <f t="shared" si="22"/>
        <v>1</v>
      </c>
      <c r="G183" s="22">
        <f t="shared" si="22"/>
        <v>1</v>
      </c>
      <c r="H183" s="22">
        <f t="shared" si="22"/>
        <v>1</v>
      </c>
      <c r="I183" s="22">
        <f t="shared" si="22"/>
        <v>1</v>
      </c>
      <c r="J183" s="22">
        <f t="shared" si="22"/>
        <v>1</v>
      </c>
      <c r="K183" s="22">
        <f t="shared" si="22"/>
        <v>1</v>
      </c>
      <c r="L183" s="22">
        <f t="shared" si="22"/>
        <v>1</v>
      </c>
      <c r="M183" s="22">
        <f t="shared" ref="M183:V192" si="23">IF(VLOOKUP($B183,$B$7:$H$27,MATCH($G$170,$B$7:$H$7,0),0)&gt;VLOOKUP(M$172,$B$7:$H$27,MATCH($G$88,$B$7:$H$7,0),0),1,0)</f>
        <v>1</v>
      </c>
      <c r="N183" s="22">
        <f t="shared" si="23"/>
        <v>1</v>
      </c>
      <c r="O183" s="22">
        <f t="shared" si="23"/>
        <v>0</v>
      </c>
      <c r="P183" s="22">
        <f t="shared" si="23"/>
        <v>1</v>
      </c>
      <c r="Q183" s="22">
        <f t="shared" si="23"/>
        <v>1</v>
      </c>
      <c r="R183" s="22">
        <f t="shared" si="23"/>
        <v>1</v>
      </c>
      <c r="S183" s="22">
        <f t="shared" si="23"/>
        <v>1</v>
      </c>
      <c r="T183" s="22">
        <f t="shared" si="23"/>
        <v>1</v>
      </c>
      <c r="U183" s="22">
        <f t="shared" si="23"/>
        <v>1</v>
      </c>
      <c r="V183" s="22">
        <f t="shared" si="23"/>
        <v>1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3.5" customHeight="1" x14ac:dyDescent="0.25">
      <c r="A184" s="2"/>
      <c r="B184" s="11" t="str">
        <f>Projetos!B14</f>
        <v>Proj12</v>
      </c>
      <c r="C184" s="22">
        <f t="shared" si="22"/>
        <v>1</v>
      </c>
      <c r="D184" s="22">
        <f t="shared" si="22"/>
        <v>0</v>
      </c>
      <c r="E184" s="22">
        <f t="shared" si="22"/>
        <v>0</v>
      </c>
      <c r="F184" s="22">
        <f t="shared" si="22"/>
        <v>1</v>
      </c>
      <c r="G184" s="22">
        <f t="shared" si="22"/>
        <v>1</v>
      </c>
      <c r="H184" s="22">
        <f t="shared" si="22"/>
        <v>0</v>
      </c>
      <c r="I184" s="22">
        <f t="shared" si="22"/>
        <v>1</v>
      </c>
      <c r="J184" s="22">
        <f t="shared" si="22"/>
        <v>1</v>
      </c>
      <c r="K184" s="22">
        <f t="shared" si="22"/>
        <v>1</v>
      </c>
      <c r="L184" s="22">
        <f t="shared" si="22"/>
        <v>1</v>
      </c>
      <c r="M184" s="22">
        <f t="shared" si="23"/>
        <v>1</v>
      </c>
      <c r="N184" s="22">
        <f t="shared" si="23"/>
        <v>1</v>
      </c>
      <c r="O184" s="22">
        <f t="shared" si="23"/>
        <v>0</v>
      </c>
      <c r="P184" s="22">
        <f t="shared" si="23"/>
        <v>0</v>
      </c>
      <c r="Q184" s="22">
        <f t="shared" si="23"/>
        <v>1</v>
      </c>
      <c r="R184" s="22">
        <f t="shared" si="23"/>
        <v>1</v>
      </c>
      <c r="S184" s="22">
        <f t="shared" si="23"/>
        <v>1</v>
      </c>
      <c r="T184" s="22">
        <f t="shared" si="23"/>
        <v>1</v>
      </c>
      <c r="U184" s="22">
        <f t="shared" si="23"/>
        <v>1</v>
      </c>
      <c r="V184" s="22">
        <f t="shared" si="23"/>
        <v>1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3.5" customHeight="1" x14ac:dyDescent="0.25">
      <c r="A185" s="2"/>
      <c r="B185" s="11" t="str">
        <f>Projetos!B15</f>
        <v>Proj13</v>
      </c>
      <c r="C185" s="22">
        <f t="shared" si="22"/>
        <v>0</v>
      </c>
      <c r="D185" s="22">
        <f t="shared" si="22"/>
        <v>0</v>
      </c>
      <c r="E185" s="22">
        <f t="shared" si="22"/>
        <v>0</v>
      </c>
      <c r="F185" s="22">
        <f t="shared" si="22"/>
        <v>0</v>
      </c>
      <c r="G185" s="22">
        <f t="shared" si="22"/>
        <v>1</v>
      </c>
      <c r="H185" s="22">
        <f t="shared" si="22"/>
        <v>0</v>
      </c>
      <c r="I185" s="22">
        <f t="shared" si="22"/>
        <v>0</v>
      </c>
      <c r="J185" s="22">
        <f t="shared" si="22"/>
        <v>0</v>
      </c>
      <c r="K185" s="22">
        <f t="shared" si="22"/>
        <v>1</v>
      </c>
      <c r="L185" s="22">
        <f t="shared" si="22"/>
        <v>1</v>
      </c>
      <c r="M185" s="22">
        <f t="shared" si="23"/>
        <v>0</v>
      </c>
      <c r="N185" s="22">
        <f t="shared" si="23"/>
        <v>0</v>
      </c>
      <c r="O185" s="22">
        <f t="shared" si="23"/>
        <v>0</v>
      </c>
      <c r="P185" s="22">
        <f t="shared" si="23"/>
        <v>0</v>
      </c>
      <c r="Q185" s="22">
        <f t="shared" si="23"/>
        <v>0</v>
      </c>
      <c r="R185" s="22">
        <f t="shared" si="23"/>
        <v>0</v>
      </c>
      <c r="S185" s="22">
        <f t="shared" si="23"/>
        <v>0</v>
      </c>
      <c r="T185" s="22">
        <f t="shared" si="23"/>
        <v>1</v>
      </c>
      <c r="U185" s="22">
        <f t="shared" si="23"/>
        <v>1</v>
      </c>
      <c r="V185" s="22">
        <f t="shared" si="23"/>
        <v>0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3.5" customHeight="1" x14ac:dyDescent="0.25">
      <c r="A186" s="2"/>
      <c r="B186" s="11" t="str">
        <f>Projetos!B16</f>
        <v>Proj14</v>
      </c>
      <c r="C186" s="22">
        <f t="shared" si="22"/>
        <v>0</v>
      </c>
      <c r="D186" s="22">
        <f t="shared" si="22"/>
        <v>0</v>
      </c>
      <c r="E186" s="22">
        <f t="shared" si="22"/>
        <v>0</v>
      </c>
      <c r="F186" s="22">
        <f t="shared" si="22"/>
        <v>0</v>
      </c>
      <c r="G186" s="22">
        <f t="shared" si="22"/>
        <v>1</v>
      </c>
      <c r="H186" s="22">
        <f t="shared" si="22"/>
        <v>0</v>
      </c>
      <c r="I186" s="22">
        <f t="shared" si="22"/>
        <v>0</v>
      </c>
      <c r="J186" s="22">
        <f t="shared" si="22"/>
        <v>0</v>
      </c>
      <c r="K186" s="22">
        <f t="shared" si="22"/>
        <v>0</v>
      </c>
      <c r="L186" s="22">
        <f t="shared" si="22"/>
        <v>0</v>
      </c>
      <c r="M186" s="22">
        <f t="shared" si="23"/>
        <v>0</v>
      </c>
      <c r="N186" s="22">
        <f t="shared" si="23"/>
        <v>0</v>
      </c>
      <c r="O186" s="22">
        <f t="shared" si="23"/>
        <v>0</v>
      </c>
      <c r="P186" s="22">
        <f t="shared" si="23"/>
        <v>0</v>
      </c>
      <c r="Q186" s="22">
        <f t="shared" si="23"/>
        <v>0</v>
      </c>
      <c r="R186" s="22">
        <f t="shared" si="23"/>
        <v>0</v>
      </c>
      <c r="S186" s="22">
        <f t="shared" si="23"/>
        <v>0</v>
      </c>
      <c r="T186" s="22">
        <f t="shared" si="23"/>
        <v>0</v>
      </c>
      <c r="U186" s="22">
        <f t="shared" si="23"/>
        <v>0</v>
      </c>
      <c r="V186" s="22">
        <f t="shared" si="23"/>
        <v>0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3.5" customHeight="1" x14ac:dyDescent="0.25">
      <c r="A187" s="2"/>
      <c r="B187" s="11" t="str">
        <f>Projetos!B17</f>
        <v>Proj15</v>
      </c>
      <c r="C187" s="22">
        <f t="shared" si="22"/>
        <v>0</v>
      </c>
      <c r="D187" s="22">
        <f t="shared" si="22"/>
        <v>0</v>
      </c>
      <c r="E187" s="22">
        <f t="shared" si="22"/>
        <v>0</v>
      </c>
      <c r="F187" s="22">
        <f t="shared" si="22"/>
        <v>0</v>
      </c>
      <c r="G187" s="22">
        <f t="shared" si="22"/>
        <v>1</v>
      </c>
      <c r="H187" s="22">
        <f t="shared" si="22"/>
        <v>0</v>
      </c>
      <c r="I187" s="22">
        <f t="shared" si="22"/>
        <v>0</v>
      </c>
      <c r="J187" s="22">
        <f t="shared" si="22"/>
        <v>0</v>
      </c>
      <c r="K187" s="22">
        <f t="shared" si="22"/>
        <v>1</v>
      </c>
      <c r="L187" s="22">
        <f t="shared" si="22"/>
        <v>1</v>
      </c>
      <c r="M187" s="22">
        <f t="shared" si="23"/>
        <v>0</v>
      </c>
      <c r="N187" s="22">
        <f t="shared" si="23"/>
        <v>0</v>
      </c>
      <c r="O187" s="22">
        <f t="shared" si="23"/>
        <v>0</v>
      </c>
      <c r="P187" s="22">
        <f t="shared" si="23"/>
        <v>0</v>
      </c>
      <c r="Q187" s="22">
        <f t="shared" si="23"/>
        <v>1</v>
      </c>
      <c r="R187" s="22">
        <f t="shared" si="23"/>
        <v>1</v>
      </c>
      <c r="S187" s="22">
        <f t="shared" si="23"/>
        <v>1</v>
      </c>
      <c r="T187" s="22">
        <f t="shared" si="23"/>
        <v>1</v>
      </c>
      <c r="U187" s="22">
        <f t="shared" si="23"/>
        <v>1</v>
      </c>
      <c r="V187" s="22">
        <f t="shared" si="23"/>
        <v>0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3.5" customHeight="1" x14ac:dyDescent="0.25">
      <c r="A188" s="2"/>
      <c r="B188" s="11" t="str">
        <f>Projetos!B18</f>
        <v>Proj16</v>
      </c>
      <c r="C188" s="22">
        <f t="shared" si="22"/>
        <v>0</v>
      </c>
      <c r="D188" s="22">
        <f t="shared" si="22"/>
        <v>0</v>
      </c>
      <c r="E188" s="22">
        <f t="shared" si="22"/>
        <v>0</v>
      </c>
      <c r="F188" s="22">
        <f t="shared" si="22"/>
        <v>0</v>
      </c>
      <c r="G188" s="22">
        <f t="shared" si="22"/>
        <v>1</v>
      </c>
      <c r="H188" s="22">
        <f t="shared" si="22"/>
        <v>0</v>
      </c>
      <c r="I188" s="22">
        <f t="shared" si="22"/>
        <v>0</v>
      </c>
      <c r="J188" s="22">
        <f t="shared" si="22"/>
        <v>0</v>
      </c>
      <c r="K188" s="22">
        <f t="shared" si="22"/>
        <v>0</v>
      </c>
      <c r="L188" s="22">
        <f t="shared" si="22"/>
        <v>1</v>
      </c>
      <c r="M188" s="22">
        <f t="shared" si="23"/>
        <v>0</v>
      </c>
      <c r="N188" s="22">
        <f t="shared" si="23"/>
        <v>0</v>
      </c>
      <c r="O188" s="22">
        <f t="shared" si="23"/>
        <v>0</v>
      </c>
      <c r="P188" s="22">
        <f t="shared" si="23"/>
        <v>0</v>
      </c>
      <c r="Q188" s="22">
        <f t="shared" si="23"/>
        <v>0</v>
      </c>
      <c r="R188" s="22">
        <f t="shared" si="23"/>
        <v>0</v>
      </c>
      <c r="S188" s="22">
        <f t="shared" si="23"/>
        <v>0</v>
      </c>
      <c r="T188" s="22">
        <f t="shared" si="23"/>
        <v>1</v>
      </c>
      <c r="U188" s="22">
        <f t="shared" si="23"/>
        <v>0</v>
      </c>
      <c r="V188" s="22">
        <f t="shared" si="23"/>
        <v>0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3.5" customHeight="1" x14ac:dyDescent="0.25">
      <c r="A189" s="2"/>
      <c r="B189" s="11" t="str">
        <f>Projetos!B19</f>
        <v>Proj17</v>
      </c>
      <c r="C189" s="22">
        <f t="shared" si="22"/>
        <v>0</v>
      </c>
      <c r="D189" s="22">
        <f t="shared" si="22"/>
        <v>0</v>
      </c>
      <c r="E189" s="22">
        <f t="shared" si="22"/>
        <v>0</v>
      </c>
      <c r="F189" s="22">
        <f t="shared" si="22"/>
        <v>0</v>
      </c>
      <c r="G189" s="22">
        <f t="shared" si="22"/>
        <v>1</v>
      </c>
      <c r="H189" s="22">
        <f t="shared" si="22"/>
        <v>0</v>
      </c>
      <c r="I189" s="22">
        <f t="shared" si="22"/>
        <v>0</v>
      </c>
      <c r="J189" s="22">
        <f t="shared" si="22"/>
        <v>0</v>
      </c>
      <c r="K189" s="22">
        <f t="shared" si="22"/>
        <v>1</v>
      </c>
      <c r="L189" s="22">
        <f t="shared" si="22"/>
        <v>1</v>
      </c>
      <c r="M189" s="22">
        <f t="shared" si="23"/>
        <v>1</v>
      </c>
      <c r="N189" s="22">
        <f t="shared" si="23"/>
        <v>0</v>
      </c>
      <c r="O189" s="22">
        <f t="shared" si="23"/>
        <v>0</v>
      </c>
      <c r="P189" s="22">
        <f t="shared" si="23"/>
        <v>0</v>
      </c>
      <c r="Q189" s="22">
        <f t="shared" si="23"/>
        <v>1</v>
      </c>
      <c r="R189" s="22">
        <f t="shared" si="23"/>
        <v>1</v>
      </c>
      <c r="S189" s="22">
        <f t="shared" si="23"/>
        <v>1</v>
      </c>
      <c r="T189" s="22">
        <f t="shared" si="23"/>
        <v>1</v>
      </c>
      <c r="U189" s="22">
        <f t="shared" si="23"/>
        <v>1</v>
      </c>
      <c r="V189" s="22">
        <f t="shared" si="23"/>
        <v>0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3.5" customHeight="1" x14ac:dyDescent="0.25">
      <c r="A190" s="2"/>
      <c r="B190" s="11" t="str">
        <f>Projetos!B20</f>
        <v>Proj18</v>
      </c>
      <c r="C190" s="22">
        <f t="shared" si="22"/>
        <v>1</v>
      </c>
      <c r="D190" s="22">
        <f t="shared" si="22"/>
        <v>0</v>
      </c>
      <c r="E190" s="22">
        <f t="shared" si="22"/>
        <v>1</v>
      </c>
      <c r="F190" s="22">
        <f t="shared" si="22"/>
        <v>1</v>
      </c>
      <c r="G190" s="22">
        <f t="shared" si="22"/>
        <v>1</v>
      </c>
      <c r="H190" s="22">
        <f t="shared" si="22"/>
        <v>1</v>
      </c>
      <c r="I190" s="22">
        <f t="shared" si="22"/>
        <v>1</v>
      </c>
      <c r="J190" s="22">
        <f t="shared" si="22"/>
        <v>1</v>
      </c>
      <c r="K190" s="22">
        <f t="shared" si="22"/>
        <v>1</v>
      </c>
      <c r="L190" s="22">
        <f t="shared" si="22"/>
        <v>1</v>
      </c>
      <c r="M190" s="22">
        <f t="shared" si="23"/>
        <v>1</v>
      </c>
      <c r="N190" s="22">
        <f t="shared" si="23"/>
        <v>1</v>
      </c>
      <c r="O190" s="22">
        <f t="shared" si="23"/>
        <v>0</v>
      </c>
      <c r="P190" s="22">
        <f t="shared" si="23"/>
        <v>1</v>
      </c>
      <c r="Q190" s="22">
        <f t="shared" si="23"/>
        <v>1</v>
      </c>
      <c r="R190" s="22">
        <f t="shared" si="23"/>
        <v>1</v>
      </c>
      <c r="S190" s="22">
        <f t="shared" si="23"/>
        <v>1</v>
      </c>
      <c r="T190" s="22">
        <f t="shared" si="23"/>
        <v>1</v>
      </c>
      <c r="U190" s="22">
        <f t="shared" si="23"/>
        <v>1</v>
      </c>
      <c r="V190" s="22">
        <f t="shared" si="23"/>
        <v>1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3.5" customHeight="1" x14ac:dyDescent="0.25">
      <c r="A191" s="2"/>
      <c r="B191" s="11" t="str">
        <f>Projetos!B21</f>
        <v>Proj19</v>
      </c>
      <c r="C191" s="22">
        <f t="shared" si="22"/>
        <v>0</v>
      </c>
      <c r="D191" s="22">
        <f t="shared" si="22"/>
        <v>0</v>
      </c>
      <c r="E191" s="22">
        <f t="shared" si="22"/>
        <v>0</v>
      </c>
      <c r="F191" s="22">
        <f t="shared" si="22"/>
        <v>0</v>
      </c>
      <c r="G191" s="22">
        <f t="shared" si="22"/>
        <v>0</v>
      </c>
      <c r="H191" s="22">
        <f t="shared" si="22"/>
        <v>0</v>
      </c>
      <c r="I191" s="22">
        <f t="shared" si="22"/>
        <v>0</v>
      </c>
      <c r="J191" s="22">
        <f t="shared" si="22"/>
        <v>0</v>
      </c>
      <c r="K191" s="22">
        <f t="shared" si="22"/>
        <v>0</v>
      </c>
      <c r="L191" s="22">
        <f t="shared" si="22"/>
        <v>0</v>
      </c>
      <c r="M191" s="22">
        <f t="shared" si="23"/>
        <v>0</v>
      </c>
      <c r="N191" s="22">
        <f t="shared" si="23"/>
        <v>0</v>
      </c>
      <c r="O191" s="22">
        <f t="shared" si="23"/>
        <v>0</v>
      </c>
      <c r="P191" s="22">
        <f t="shared" si="23"/>
        <v>0</v>
      </c>
      <c r="Q191" s="22">
        <f t="shared" si="23"/>
        <v>0</v>
      </c>
      <c r="R191" s="22">
        <f t="shared" si="23"/>
        <v>0</v>
      </c>
      <c r="S191" s="22">
        <f t="shared" si="23"/>
        <v>0</v>
      </c>
      <c r="T191" s="22">
        <f t="shared" si="23"/>
        <v>0</v>
      </c>
      <c r="U191" s="22">
        <f t="shared" si="23"/>
        <v>0</v>
      </c>
      <c r="V191" s="22">
        <f t="shared" si="23"/>
        <v>0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3.5" customHeight="1" x14ac:dyDescent="0.25">
      <c r="A192" s="2"/>
      <c r="B192" s="11" t="str">
        <f>Projetos!B22</f>
        <v>Proj20</v>
      </c>
      <c r="C192" s="22">
        <f t="shared" si="22"/>
        <v>0</v>
      </c>
      <c r="D192" s="22">
        <f t="shared" si="22"/>
        <v>0</v>
      </c>
      <c r="E192" s="22">
        <f t="shared" si="22"/>
        <v>0</v>
      </c>
      <c r="F192" s="22">
        <f t="shared" si="22"/>
        <v>0</v>
      </c>
      <c r="G192" s="22">
        <f t="shared" si="22"/>
        <v>1</v>
      </c>
      <c r="H192" s="22">
        <f t="shared" si="22"/>
        <v>0</v>
      </c>
      <c r="I192" s="22">
        <f t="shared" si="22"/>
        <v>0</v>
      </c>
      <c r="J192" s="22">
        <f t="shared" si="22"/>
        <v>0</v>
      </c>
      <c r="K192" s="22">
        <f t="shared" si="22"/>
        <v>1</v>
      </c>
      <c r="L192" s="22">
        <f t="shared" si="22"/>
        <v>1</v>
      </c>
      <c r="M192" s="22">
        <f t="shared" si="23"/>
        <v>0</v>
      </c>
      <c r="N192" s="22">
        <f t="shared" si="23"/>
        <v>0</v>
      </c>
      <c r="O192" s="22">
        <f t="shared" si="23"/>
        <v>0</v>
      </c>
      <c r="P192" s="22">
        <f t="shared" si="23"/>
        <v>0</v>
      </c>
      <c r="Q192" s="22">
        <f t="shared" si="23"/>
        <v>0</v>
      </c>
      <c r="R192" s="22">
        <f t="shared" si="23"/>
        <v>0</v>
      </c>
      <c r="S192" s="22">
        <f t="shared" si="23"/>
        <v>0</v>
      </c>
      <c r="T192" s="22">
        <f t="shared" si="23"/>
        <v>1</v>
      </c>
      <c r="U192" s="22">
        <f t="shared" si="23"/>
        <v>1</v>
      </c>
      <c r="V192" s="22">
        <f t="shared" si="23"/>
        <v>0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3.5" customHeight="1" x14ac:dyDescent="0.25">
      <c r="A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3.5" customHeight="1" x14ac:dyDescent="0.25">
      <c r="A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3.5" customHeight="1" x14ac:dyDescent="0.25">
      <c r="A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3.5" customHeight="1" x14ac:dyDescent="0.25">
      <c r="A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3.5" customHeight="1" x14ac:dyDescent="0.25">
      <c r="A197" s="25"/>
      <c r="B197" s="85" t="s">
        <v>15</v>
      </c>
      <c r="C197" s="85"/>
      <c r="D197" s="85"/>
      <c r="E197" s="85"/>
      <c r="F197" s="85"/>
      <c r="G197" s="8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 ht="13.5" customHeight="1" x14ac:dyDescent="0.25">
      <c r="A198" s="2"/>
      <c r="B198" s="6"/>
      <c r="C198" s="6"/>
      <c r="D198" s="6"/>
      <c r="E198" s="6"/>
      <c r="F198" s="6"/>
      <c r="G198" s="6"/>
      <c r="H198" s="6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3.5" customHeight="1" x14ac:dyDescent="0.25">
      <c r="A199" s="2"/>
      <c r="B199" s="2"/>
      <c r="C199" s="21" t="str">
        <f>B200</f>
        <v>Proj01</v>
      </c>
      <c r="D199" s="21" t="s">
        <v>33</v>
      </c>
      <c r="E199" s="21" t="s">
        <v>34</v>
      </c>
      <c r="F199" s="21" t="s">
        <v>35</v>
      </c>
      <c r="G199" s="21" t="s">
        <v>36</v>
      </c>
      <c r="H199" s="21" t="s">
        <v>37</v>
      </c>
      <c r="I199" s="21" t="s">
        <v>38</v>
      </c>
      <c r="J199" s="21" t="s">
        <v>39</v>
      </c>
      <c r="K199" s="21" t="s">
        <v>40</v>
      </c>
      <c r="L199" s="21" t="s">
        <v>41</v>
      </c>
      <c r="M199" s="21" t="s">
        <v>42</v>
      </c>
      <c r="N199" s="21" t="s">
        <v>43</v>
      </c>
      <c r="O199" s="21" t="s">
        <v>44</v>
      </c>
      <c r="P199" s="21" t="s">
        <v>45</v>
      </c>
      <c r="Q199" s="21" t="s">
        <v>46</v>
      </c>
      <c r="R199" s="21" t="s">
        <v>47</v>
      </c>
      <c r="S199" s="21" t="s">
        <v>48</v>
      </c>
      <c r="T199" s="21" t="s">
        <v>49</v>
      </c>
      <c r="U199" s="21" t="s">
        <v>50</v>
      </c>
      <c r="V199" s="21" t="s">
        <v>51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3.5" customHeight="1" x14ac:dyDescent="0.25">
      <c r="A200" s="2"/>
      <c r="B200" s="11" t="str">
        <f>Projetos!B3</f>
        <v>Proj01</v>
      </c>
      <c r="C200" s="22">
        <f t="shared" ref="C200:L209" si="24">(HLOOKUP($G$34,$B$7:$H$31,25,0)*VLOOKUP($B200,$B$36:$V$56,MATCH(C$199,$B$36:$V$36,0),0))+(HLOOKUP($G$61,$B$7:$H$31,25,0)*VLOOKUP($B200,$B$63:$V$83,MATCH(C$199,$B$63:$V$63,0),0))+(HLOOKUP($G$88,$B$7:$H$31,25,0)*VLOOKUP($B200,$B$90:$V$110,MATCH(C$199,$B$90:$V$90,0),0))+(HLOOKUP($G$115,$B$7:$H$31,25,0)*VLOOKUP($B200,$B$117:$V$137,MATCH(C$199,$B$117:$V$117,0),0))+(HLOOKUP($G$142,$B$7:$H$31,25,0)*VLOOKUP($B200,$B$145:$V$165,MATCH(C$199,$B$145:$V$145,0),0))+(HLOOKUP($G$170,$B$7:$H$31,25,0)*VLOOKUP($B200,$B$172:$V$192,MATCH(C$199,$B$172:$V$172,0),0))</f>
        <v>0</v>
      </c>
      <c r="D200" s="22">
        <f t="shared" si="24"/>
        <v>0</v>
      </c>
      <c r="E200" s="22">
        <f t="shared" si="24"/>
        <v>0</v>
      </c>
      <c r="F200" s="22">
        <f t="shared" si="24"/>
        <v>0</v>
      </c>
      <c r="G200" s="22">
        <f t="shared" si="24"/>
        <v>1</v>
      </c>
      <c r="H200" s="22">
        <f t="shared" si="24"/>
        <v>0</v>
      </c>
      <c r="I200" s="22">
        <f t="shared" si="24"/>
        <v>0</v>
      </c>
      <c r="J200" s="22">
        <f t="shared" si="24"/>
        <v>0</v>
      </c>
      <c r="K200" s="22">
        <f t="shared" si="24"/>
        <v>1</v>
      </c>
      <c r="L200" s="22">
        <f t="shared" si="24"/>
        <v>1</v>
      </c>
      <c r="M200" s="22">
        <f t="shared" ref="M200:V209" si="25">(HLOOKUP($G$34,$B$7:$H$31,25,0)*VLOOKUP($B200,$B$36:$V$56,MATCH(M$199,$B$36:$V$36,0),0))+(HLOOKUP($G$61,$B$7:$H$31,25,0)*VLOOKUP($B200,$B$63:$V$83,MATCH(M$199,$B$63:$V$63,0),0))+(HLOOKUP($G$88,$B$7:$H$31,25,0)*VLOOKUP($B200,$B$90:$V$110,MATCH(M$199,$B$90:$V$90,0),0))+(HLOOKUP($G$115,$B$7:$H$31,25,0)*VLOOKUP($B200,$B$117:$V$137,MATCH(M$199,$B$117:$V$117,0),0))+(HLOOKUP($G$142,$B$7:$H$31,25,0)*VLOOKUP($B200,$B$145:$V$165,MATCH(M$199,$B$145:$V$145,0),0))+(HLOOKUP($G$170,$B$7:$H$31,25,0)*VLOOKUP($B200,$B$172:$V$192,MATCH(M$199,$B$172:$V$172,0),0))</f>
        <v>0.84999999999999987</v>
      </c>
      <c r="N200" s="22">
        <f t="shared" si="25"/>
        <v>0</v>
      </c>
      <c r="O200" s="22">
        <f t="shared" si="25"/>
        <v>0.4</v>
      </c>
      <c r="P200" s="22">
        <f t="shared" si="25"/>
        <v>0.4</v>
      </c>
      <c r="Q200" s="22">
        <f t="shared" si="25"/>
        <v>1</v>
      </c>
      <c r="R200" s="22">
        <f t="shared" si="25"/>
        <v>0.60000000000000009</v>
      </c>
      <c r="S200" s="22">
        <f t="shared" si="25"/>
        <v>1</v>
      </c>
      <c r="T200" s="22">
        <f t="shared" si="25"/>
        <v>1</v>
      </c>
      <c r="U200" s="22">
        <f t="shared" si="25"/>
        <v>0.75</v>
      </c>
      <c r="V200" s="22">
        <f t="shared" si="25"/>
        <v>0.15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3.5" customHeight="1" x14ac:dyDescent="0.25">
      <c r="A201" s="2"/>
      <c r="B201" s="11" t="str">
        <f>Projetos!B4</f>
        <v>Proj02</v>
      </c>
      <c r="C201" s="22">
        <f t="shared" si="24"/>
        <v>1</v>
      </c>
      <c r="D201" s="22">
        <f t="shared" si="24"/>
        <v>0</v>
      </c>
      <c r="E201" s="22">
        <f t="shared" si="24"/>
        <v>1</v>
      </c>
      <c r="F201" s="22">
        <f t="shared" si="24"/>
        <v>1</v>
      </c>
      <c r="G201" s="22">
        <f t="shared" si="24"/>
        <v>1</v>
      </c>
      <c r="H201" s="22">
        <f t="shared" si="24"/>
        <v>1</v>
      </c>
      <c r="I201" s="22">
        <f t="shared" si="24"/>
        <v>1</v>
      </c>
      <c r="J201" s="22">
        <f t="shared" si="24"/>
        <v>1</v>
      </c>
      <c r="K201" s="22">
        <f t="shared" si="24"/>
        <v>1</v>
      </c>
      <c r="L201" s="22">
        <f t="shared" si="24"/>
        <v>1</v>
      </c>
      <c r="M201" s="22">
        <f t="shared" si="25"/>
        <v>0.84999999999999987</v>
      </c>
      <c r="N201" s="22">
        <f t="shared" si="25"/>
        <v>1</v>
      </c>
      <c r="O201" s="22">
        <f t="shared" si="25"/>
        <v>0.4</v>
      </c>
      <c r="P201" s="22">
        <f t="shared" si="25"/>
        <v>1</v>
      </c>
      <c r="Q201" s="22">
        <f t="shared" si="25"/>
        <v>1</v>
      </c>
      <c r="R201" s="22">
        <f t="shared" si="25"/>
        <v>1</v>
      </c>
      <c r="S201" s="22">
        <f t="shared" si="25"/>
        <v>1</v>
      </c>
      <c r="T201" s="22">
        <f t="shared" si="25"/>
        <v>1</v>
      </c>
      <c r="U201" s="22">
        <f t="shared" si="25"/>
        <v>0.75</v>
      </c>
      <c r="V201" s="22">
        <f t="shared" si="25"/>
        <v>1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3.5" customHeight="1" x14ac:dyDescent="0.25">
      <c r="A202" s="2"/>
      <c r="B202" s="11" t="str">
        <f>Projetos!B5</f>
        <v>Proj03</v>
      </c>
      <c r="C202" s="22">
        <f t="shared" si="24"/>
        <v>1</v>
      </c>
      <c r="D202" s="22">
        <f t="shared" si="24"/>
        <v>0.5</v>
      </c>
      <c r="E202" s="22">
        <f t="shared" si="24"/>
        <v>0.5</v>
      </c>
      <c r="F202" s="22">
        <f t="shared" si="24"/>
        <v>1</v>
      </c>
      <c r="G202" s="22">
        <f t="shared" si="24"/>
        <v>1</v>
      </c>
      <c r="H202" s="22">
        <f t="shared" si="24"/>
        <v>0.5</v>
      </c>
      <c r="I202" s="22">
        <f t="shared" si="24"/>
        <v>1</v>
      </c>
      <c r="J202" s="22">
        <f t="shared" si="24"/>
        <v>1</v>
      </c>
      <c r="K202" s="22">
        <f t="shared" si="24"/>
        <v>1</v>
      </c>
      <c r="L202" s="22">
        <f t="shared" si="24"/>
        <v>1</v>
      </c>
      <c r="M202" s="22">
        <f t="shared" si="25"/>
        <v>0.84999999999999987</v>
      </c>
      <c r="N202" s="22">
        <f t="shared" si="25"/>
        <v>0.60000000000000009</v>
      </c>
      <c r="O202" s="22">
        <f t="shared" si="25"/>
        <v>0.89999999999999991</v>
      </c>
      <c r="P202" s="22">
        <f t="shared" si="25"/>
        <v>0.89999999999999991</v>
      </c>
      <c r="Q202" s="22">
        <f t="shared" si="25"/>
        <v>1</v>
      </c>
      <c r="R202" s="22">
        <f t="shared" si="25"/>
        <v>1</v>
      </c>
      <c r="S202" s="22">
        <f t="shared" si="25"/>
        <v>1</v>
      </c>
      <c r="T202" s="22">
        <f t="shared" si="25"/>
        <v>1</v>
      </c>
      <c r="U202" s="22">
        <f t="shared" si="25"/>
        <v>0.75</v>
      </c>
      <c r="V202" s="22">
        <f t="shared" si="25"/>
        <v>0.75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3.5" customHeight="1" x14ac:dyDescent="0.25">
      <c r="A203" s="2"/>
      <c r="B203" s="11" t="str">
        <f>Projetos!B6</f>
        <v>Proj04</v>
      </c>
      <c r="C203" s="22">
        <f t="shared" si="24"/>
        <v>1</v>
      </c>
      <c r="D203" s="22">
        <f t="shared" si="24"/>
        <v>0</v>
      </c>
      <c r="E203" s="22">
        <f t="shared" si="24"/>
        <v>0</v>
      </c>
      <c r="F203" s="22">
        <f t="shared" si="24"/>
        <v>0</v>
      </c>
      <c r="G203" s="22">
        <f t="shared" si="24"/>
        <v>1</v>
      </c>
      <c r="H203" s="22">
        <f t="shared" si="24"/>
        <v>0</v>
      </c>
      <c r="I203" s="22">
        <f t="shared" si="24"/>
        <v>1</v>
      </c>
      <c r="J203" s="22">
        <f t="shared" si="24"/>
        <v>1</v>
      </c>
      <c r="K203" s="22">
        <f t="shared" si="24"/>
        <v>1</v>
      </c>
      <c r="L203" s="22">
        <f t="shared" si="24"/>
        <v>1</v>
      </c>
      <c r="M203" s="22">
        <f t="shared" si="25"/>
        <v>0.84999999999999987</v>
      </c>
      <c r="N203" s="22">
        <f t="shared" si="25"/>
        <v>0.60000000000000009</v>
      </c>
      <c r="O203" s="22">
        <f t="shared" si="25"/>
        <v>0.4</v>
      </c>
      <c r="P203" s="22">
        <f t="shared" si="25"/>
        <v>0.4</v>
      </c>
      <c r="Q203" s="22">
        <f t="shared" si="25"/>
        <v>1</v>
      </c>
      <c r="R203" s="22">
        <f t="shared" si="25"/>
        <v>1</v>
      </c>
      <c r="S203" s="22">
        <f t="shared" si="25"/>
        <v>1</v>
      </c>
      <c r="T203" s="22">
        <f t="shared" si="25"/>
        <v>1</v>
      </c>
      <c r="U203" s="22">
        <f t="shared" si="25"/>
        <v>0.75</v>
      </c>
      <c r="V203" s="22">
        <f t="shared" si="25"/>
        <v>0.75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3.5" customHeight="1" x14ac:dyDescent="0.25">
      <c r="A204" s="2"/>
      <c r="B204" s="11" t="str">
        <f>Projetos!B7</f>
        <v>Proj05</v>
      </c>
      <c r="C204" s="22">
        <f t="shared" si="24"/>
        <v>0</v>
      </c>
      <c r="D204" s="22">
        <f t="shared" si="24"/>
        <v>0</v>
      </c>
      <c r="E204" s="22">
        <f t="shared" si="24"/>
        <v>0</v>
      </c>
      <c r="F204" s="22">
        <f t="shared" si="24"/>
        <v>0</v>
      </c>
      <c r="G204" s="22">
        <f t="shared" si="24"/>
        <v>0</v>
      </c>
      <c r="H204" s="22">
        <f t="shared" si="24"/>
        <v>0</v>
      </c>
      <c r="I204" s="22">
        <f t="shared" si="24"/>
        <v>0</v>
      </c>
      <c r="J204" s="22">
        <f t="shared" si="24"/>
        <v>0</v>
      </c>
      <c r="K204" s="22">
        <f t="shared" si="24"/>
        <v>0</v>
      </c>
      <c r="L204" s="22">
        <f t="shared" si="24"/>
        <v>0</v>
      </c>
      <c r="M204" s="22">
        <f t="shared" si="25"/>
        <v>0</v>
      </c>
      <c r="N204" s="22">
        <f t="shared" si="25"/>
        <v>0</v>
      </c>
      <c r="O204" s="22">
        <f t="shared" si="25"/>
        <v>0</v>
      </c>
      <c r="P204" s="22">
        <f t="shared" si="25"/>
        <v>0</v>
      </c>
      <c r="Q204" s="22">
        <f t="shared" si="25"/>
        <v>0</v>
      </c>
      <c r="R204" s="22">
        <f t="shared" si="25"/>
        <v>0</v>
      </c>
      <c r="S204" s="22">
        <f t="shared" si="25"/>
        <v>0</v>
      </c>
      <c r="T204" s="22">
        <f t="shared" si="25"/>
        <v>0</v>
      </c>
      <c r="U204" s="22">
        <f t="shared" si="25"/>
        <v>0</v>
      </c>
      <c r="V204" s="22">
        <f t="shared" si="25"/>
        <v>0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3.5" customHeight="1" x14ac:dyDescent="0.25">
      <c r="A205" s="2"/>
      <c r="B205" s="11" t="str">
        <f>Projetos!B8</f>
        <v>Proj06</v>
      </c>
      <c r="C205" s="22">
        <f t="shared" si="24"/>
        <v>1</v>
      </c>
      <c r="D205" s="22">
        <f t="shared" si="24"/>
        <v>0</v>
      </c>
      <c r="E205" s="22">
        <f t="shared" si="24"/>
        <v>0</v>
      </c>
      <c r="F205" s="22">
        <f t="shared" si="24"/>
        <v>1</v>
      </c>
      <c r="G205" s="22">
        <f t="shared" si="24"/>
        <v>1</v>
      </c>
      <c r="H205" s="22">
        <f t="shared" si="24"/>
        <v>0</v>
      </c>
      <c r="I205" s="22">
        <f t="shared" si="24"/>
        <v>1</v>
      </c>
      <c r="J205" s="22">
        <f t="shared" si="24"/>
        <v>1</v>
      </c>
      <c r="K205" s="22">
        <f t="shared" si="24"/>
        <v>1</v>
      </c>
      <c r="L205" s="22">
        <f t="shared" si="24"/>
        <v>1</v>
      </c>
      <c r="M205" s="22">
        <f t="shared" si="25"/>
        <v>0.84999999999999987</v>
      </c>
      <c r="N205" s="22">
        <f t="shared" si="25"/>
        <v>0.60000000000000009</v>
      </c>
      <c r="O205" s="22">
        <f t="shared" si="25"/>
        <v>0.4</v>
      </c>
      <c r="P205" s="22">
        <f t="shared" si="25"/>
        <v>0.4</v>
      </c>
      <c r="Q205" s="22">
        <f t="shared" si="25"/>
        <v>1</v>
      </c>
      <c r="R205" s="22">
        <f t="shared" si="25"/>
        <v>1</v>
      </c>
      <c r="S205" s="22">
        <f t="shared" si="25"/>
        <v>1</v>
      </c>
      <c r="T205" s="22">
        <f t="shared" si="25"/>
        <v>1</v>
      </c>
      <c r="U205" s="22">
        <f t="shared" si="25"/>
        <v>0.75</v>
      </c>
      <c r="V205" s="22">
        <f t="shared" si="25"/>
        <v>0.75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3.5" customHeight="1" x14ac:dyDescent="0.25">
      <c r="A206" s="2"/>
      <c r="B206" s="11" t="str">
        <f>Projetos!B9</f>
        <v>Proj07</v>
      </c>
      <c r="C206" s="22">
        <f t="shared" si="24"/>
        <v>0</v>
      </c>
      <c r="D206" s="22">
        <f t="shared" si="24"/>
        <v>0</v>
      </c>
      <c r="E206" s="22">
        <f t="shared" si="24"/>
        <v>0</v>
      </c>
      <c r="F206" s="22">
        <f t="shared" si="24"/>
        <v>0</v>
      </c>
      <c r="G206" s="22">
        <f t="shared" si="24"/>
        <v>1</v>
      </c>
      <c r="H206" s="22">
        <f t="shared" si="24"/>
        <v>0</v>
      </c>
      <c r="I206" s="22">
        <f t="shared" si="24"/>
        <v>0</v>
      </c>
      <c r="J206" s="22">
        <f t="shared" si="24"/>
        <v>0</v>
      </c>
      <c r="K206" s="22">
        <f t="shared" si="24"/>
        <v>1</v>
      </c>
      <c r="L206" s="22">
        <f t="shared" si="24"/>
        <v>1</v>
      </c>
      <c r="M206" s="22">
        <f t="shared" si="25"/>
        <v>0.84999999999999987</v>
      </c>
      <c r="N206" s="22">
        <f t="shared" si="25"/>
        <v>0</v>
      </c>
      <c r="O206" s="22">
        <f t="shared" si="25"/>
        <v>0.4</v>
      </c>
      <c r="P206" s="22">
        <f t="shared" si="25"/>
        <v>0.4</v>
      </c>
      <c r="Q206" s="22">
        <f t="shared" si="25"/>
        <v>1</v>
      </c>
      <c r="R206" s="22">
        <f t="shared" si="25"/>
        <v>0.60000000000000009</v>
      </c>
      <c r="S206" s="22">
        <f t="shared" si="25"/>
        <v>1</v>
      </c>
      <c r="T206" s="22">
        <f t="shared" si="25"/>
        <v>1</v>
      </c>
      <c r="U206" s="22">
        <f t="shared" si="25"/>
        <v>0.75</v>
      </c>
      <c r="V206" s="22">
        <f t="shared" si="25"/>
        <v>0.15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3.5" customHeight="1" x14ac:dyDescent="0.25">
      <c r="A207" s="2"/>
      <c r="B207" s="11" t="str">
        <f>Projetos!B10</f>
        <v>Proj08</v>
      </c>
      <c r="C207" s="22">
        <f t="shared" si="24"/>
        <v>0</v>
      </c>
      <c r="D207" s="22">
        <f t="shared" si="24"/>
        <v>0</v>
      </c>
      <c r="E207" s="22">
        <f t="shared" si="24"/>
        <v>0</v>
      </c>
      <c r="F207" s="22">
        <f t="shared" si="24"/>
        <v>0</v>
      </c>
      <c r="G207" s="22">
        <f t="shared" si="24"/>
        <v>1</v>
      </c>
      <c r="H207" s="22">
        <f t="shared" si="24"/>
        <v>0</v>
      </c>
      <c r="I207" s="22">
        <f t="shared" si="24"/>
        <v>0</v>
      </c>
      <c r="J207" s="22">
        <f t="shared" si="24"/>
        <v>0</v>
      </c>
      <c r="K207" s="22">
        <f t="shared" si="24"/>
        <v>0.8</v>
      </c>
      <c r="L207" s="22">
        <f t="shared" si="24"/>
        <v>1</v>
      </c>
      <c r="M207" s="22">
        <f t="shared" si="25"/>
        <v>0.6</v>
      </c>
      <c r="N207" s="22">
        <f t="shared" si="25"/>
        <v>0</v>
      </c>
      <c r="O207" s="22">
        <f t="shared" si="25"/>
        <v>0.4</v>
      </c>
      <c r="P207" s="22">
        <f t="shared" si="25"/>
        <v>0.4</v>
      </c>
      <c r="Q207" s="22">
        <f t="shared" si="25"/>
        <v>0.8</v>
      </c>
      <c r="R207" s="22">
        <f t="shared" si="25"/>
        <v>0.4</v>
      </c>
      <c r="S207" s="22">
        <f t="shared" si="25"/>
        <v>0.8</v>
      </c>
      <c r="T207" s="22">
        <f t="shared" si="25"/>
        <v>1</v>
      </c>
      <c r="U207" s="22">
        <f t="shared" si="25"/>
        <v>0.55000000000000004</v>
      </c>
      <c r="V207" s="22">
        <f t="shared" si="25"/>
        <v>0.15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3.5" customHeight="1" x14ac:dyDescent="0.25">
      <c r="A208" s="2"/>
      <c r="B208" s="11" t="str">
        <f>Projetos!B11</f>
        <v>Proj09</v>
      </c>
      <c r="C208" s="22">
        <f t="shared" si="24"/>
        <v>0</v>
      </c>
      <c r="D208" s="22">
        <f t="shared" si="24"/>
        <v>0</v>
      </c>
      <c r="E208" s="22">
        <f t="shared" si="24"/>
        <v>0</v>
      </c>
      <c r="F208" s="22">
        <f t="shared" si="24"/>
        <v>0</v>
      </c>
      <c r="G208" s="22">
        <f t="shared" si="24"/>
        <v>1</v>
      </c>
      <c r="H208" s="22">
        <f t="shared" si="24"/>
        <v>0</v>
      </c>
      <c r="I208" s="22">
        <f t="shared" si="24"/>
        <v>0</v>
      </c>
      <c r="J208" s="22">
        <f t="shared" si="24"/>
        <v>0</v>
      </c>
      <c r="K208" s="22">
        <f t="shared" si="24"/>
        <v>0.2</v>
      </c>
      <c r="L208" s="22">
        <f t="shared" si="24"/>
        <v>0.84999999999999987</v>
      </c>
      <c r="M208" s="22">
        <f t="shared" si="25"/>
        <v>0</v>
      </c>
      <c r="N208" s="22">
        <f t="shared" si="25"/>
        <v>0</v>
      </c>
      <c r="O208" s="22">
        <f t="shared" si="25"/>
        <v>0</v>
      </c>
      <c r="P208" s="22">
        <f t="shared" si="25"/>
        <v>0.4</v>
      </c>
      <c r="Q208" s="22">
        <f t="shared" si="25"/>
        <v>0.2</v>
      </c>
      <c r="R208" s="22">
        <f t="shared" si="25"/>
        <v>0.2</v>
      </c>
      <c r="S208" s="22">
        <f t="shared" si="25"/>
        <v>0.2</v>
      </c>
      <c r="T208" s="22">
        <f t="shared" si="25"/>
        <v>0.75</v>
      </c>
      <c r="U208" s="22">
        <f t="shared" si="25"/>
        <v>0.2</v>
      </c>
      <c r="V208" s="22">
        <f t="shared" si="25"/>
        <v>0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3.5" customHeight="1" x14ac:dyDescent="0.25">
      <c r="A209" s="2"/>
      <c r="B209" s="11" t="str">
        <f>Projetos!B12</f>
        <v>Proj10</v>
      </c>
      <c r="C209" s="22">
        <f t="shared" si="24"/>
        <v>0</v>
      </c>
      <c r="D209" s="22">
        <f t="shared" si="24"/>
        <v>0</v>
      </c>
      <c r="E209" s="22">
        <f t="shared" si="24"/>
        <v>0</v>
      </c>
      <c r="F209" s="22">
        <f t="shared" si="24"/>
        <v>0</v>
      </c>
      <c r="G209" s="22">
        <f t="shared" si="24"/>
        <v>1</v>
      </c>
      <c r="H209" s="22">
        <f t="shared" si="24"/>
        <v>0</v>
      </c>
      <c r="I209" s="22">
        <f t="shared" si="24"/>
        <v>0</v>
      </c>
      <c r="J209" s="22">
        <f t="shared" si="24"/>
        <v>0</v>
      </c>
      <c r="K209" s="22">
        <f t="shared" si="24"/>
        <v>0.4</v>
      </c>
      <c r="L209" s="22">
        <f t="shared" si="24"/>
        <v>0.25</v>
      </c>
      <c r="M209" s="22">
        <f t="shared" si="25"/>
        <v>0.25</v>
      </c>
      <c r="N209" s="22">
        <f t="shared" si="25"/>
        <v>0</v>
      </c>
      <c r="O209" s="22">
        <f t="shared" si="25"/>
        <v>0</v>
      </c>
      <c r="P209" s="22">
        <f t="shared" si="25"/>
        <v>0.15</v>
      </c>
      <c r="Q209" s="22">
        <f t="shared" si="25"/>
        <v>0.4</v>
      </c>
      <c r="R209" s="22">
        <f t="shared" si="25"/>
        <v>0.25</v>
      </c>
      <c r="S209" s="22">
        <f t="shared" si="25"/>
        <v>0.4</v>
      </c>
      <c r="T209" s="22">
        <f t="shared" si="25"/>
        <v>0.4</v>
      </c>
      <c r="U209" s="22">
        <f t="shared" si="25"/>
        <v>0.4</v>
      </c>
      <c r="V209" s="22">
        <f t="shared" si="25"/>
        <v>0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3.5" customHeight="1" x14ac:dyDescent="0.25">
      <c r="A210" s="2"/>
      <c r="B210" s="11" t="str">
        <f>Projetos!B13</f>
        <v>Proj11</v>
      </c>
      <c r="C210" s="22">
        <f t="shared" ref="C210:L219" si="26">(HLOOKUP($G$34,$B$7:$H$31,25,0)*VLOOKUP($B210,$B$36:$V$56,MATCH(C$199,$B$36:$V$36,0),0))+(HLOOKUP($G$61,$B$7:$H$31,25,0)*VLOOKUP($B210,$B$63:$V$83,MATCH(C$199,$B$63:$V$63,0),0))+(HLOOKUP($G$88,$B$7:$H$31,25,0)*VLOOKUP($B210,$B$90:$V$110,MATCH(C$199,$B$90:$V$90,0),0))+(HLOOKUP($G$115,$B$7:$H$31,25,0)*VLOOKUP($B210,$B$117:$V$137,MATCH(C$199,$B$117:$V$117,0),0))+(HLOOKUP($G$142,$B$7:$H$31,25,0)*VLOOKUP($B210,$B$145:$V$165,MATCH(C$199,$B$145:$V$145,0),0))+(HLOOKUP($G$170,$B$7:$H$31,25,0)*VLOOKUP($B210,$B$172:$V$192,MATCH(C$199,$B$172:$V$172,0),0))</f>
        <v>0.4</v>
      </c>
      <c r="D210" s="22">
        <f t="shared" si="26"/>
        <v>0</v>
      </c>
      <c r="E210" s="22">
        <f t="shared" si="26"/>
        <v>0.4</v>
      </c>
      <c r="F210" s="22">
        <f t="shared" si="26"/>
        <v>0.4</v>
      </c>
      <c r="G210" s="22">
        <f t="shared" si="26"/>
        <v>1</v>
      </c>
      <c r="H210" s="22">
        <f t="shared" si="26"/>
        <v>0.4</v>
      </c>
      <c r="I210" s="22">
        <f t="shared" si="26"/>
        <v>0.4</v>
      </c>
      <c r="J210" s="22">
        <f t="shared" si="26"/>
        <v>0.4</v>
      </c>
      <c r="K210" s="22">
        <f t="shared" si="26"/>
        <v>1</v>
      </c>
      <c r="L210" s="22">
        <f t="shared" si="26"/>
        <v>1</v>
      </c>
      <c r="M210" s="22">
        <f t="shared" ref="M210:V219" si="27">(HLOOKUP($G$34,$B$7:$H$31,25,0)*VLOOKUP($B210,$B$36:$V$56,MATCH(M$199,$B$36:$V$36,0),0))+(HLOOKUP($G$61,$B$7:$H$31,25,0)*VLOOKUP($B210,$B$63:$V$83,MATCH(M$199,$B$63:$V$63,0),0))+(HLOOKUP($G$88,$B$7:$H$31,25,0)*VLOOKUP($B210,$B$90:$V$110,MATCH(M$199,$B$90:$V$90,0),0))+(HLOOKUP($G$115,$B$7:$H$31,25,0)*VLOOKUP($B210,$B$117:$V$137,MATCH(M$199,$B$117:$V$117,0),0))+(HLOOKUP($G$142,$B$7:$H$31,25,0)*VLOOKUP($B210,$B$145:$V$165,MATCH(M$199,$B$145:$V$145,0),0))+(HLOOKUP($G$170,$B$7:$H$31,25,0)*VLOOKUP($B210,$B$172:$V$192,MATCH(M$199,$B$172:$V$172,0),0))</f>
        <v>0.25</v>
      </c>
      <c r="N210" s="22">
        <f t="shared" si="27"/>
        <v>0.4</v>
      </c>
      <c r="O210" s="22">
        <f t="shared" si="27"/>
        <v>0.4</v>
      </c>
      <c r="P210" s="22">
        <f t="shared" si="27"/>
        <v>0.65</v>
      </c>
      <c r="Q210" s="22">
        <f t="shared" si="27"/>
        <v>1</v>
      </c>
      <c r="R210" s="22">
        <f t="shared" si="27"/>
        <v>0.75</v>
      </c>
      <c r="S210" s="22">
        <f t="shared" si="27"/>
        <v>0.75</v>
      </c>
      <c r="T210" s="22">
        <f t="shared" si="27"/>
        <v>1</v>
      </c>
      <c r="U210" s="22">
        <f t="shared" si="27"/>
        <v>0.75</v>
      </c>
      <c r="V210" s="22">
        <f t="shared" si="27"/>
        <v>0.4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3.5" customHeight="1" x14ac:dyDescent="0.25">
      <c r="A211" s="2"/>
      <c r="B211" s="11" t="str">
        <f>Projetos!B14</f>
        <v>Proj12</v>
      </c>
      <c r="C211" s="22">
        <f t="shared" si="26"/>
        <v>0.60000000000000009</v>
      </c>
      <c r="D211" s="22">
        <f t="shared" si="26"/>
        <v>0</v>
      </c>
      <c r="E211" s="22">
        <f t="shared" si="26"/>
        <v>0</v>
      </c>
      <c r="F211" s="22">
        <f t="shared" si="26"/>
        <v>0.60000000000000009</v>
      </c>
      <c r="G211" s="22">
        <f t="shared" si="26"/>
        <v>1</v>
      </c>
      <c r="H211" s="22">
        <f t="shared" si="26"/>
        <v>0</v>
      </c>
      <c r="I211" s="22">
        <f t="shared" si="26"/>
        <v>0.60000000000000009</v>
      </c>
      <c r="J211" s="22">
        <f t="shared" si="26"/>
        <v>0.60000000000000009</v>
      </c>
      <c r="K211" s="22">
        <f t="shared" si="26"/>
        <v>1</v>
      </c>
      <c r="L211" s="22">
        <f t="shared" si="26"/>
        <v>1</v>
      </c>
      <c r="M211" s="22">
        <f t="shared" si="27"/>
        <v>0.8</v>
      </c>
      <c r="N211" s="22">
        <f t="shared" si="27"/>
        <v>0.2</v>
      </c>
      <c r="O211" s="22">
        <f t="shared" si="27"/>
        <v>0.4</v>
      </c>
      <c r="P211" s="22">
        <f t="shared" si="27"/>
        <v>0.4</v>
      </c>
      <c r="Q211" s="22">
        <f t="shared" si="27"/>
        <v>1</v>
      </c>
      <c r="R211" s="22">
        <f t="shared" si="27"/>
        <v>1</v>
      </c>
      <c r="S211" s="22">
        <f t="shared" si="27"/>
        <v>1</v>
      </c>
      <c r="T211" s="22">
        <f t="shared" si="27"/>
        <v>1</v>
      </c>
      <c r="U211" s="22">
        <f t="shared" si="27"/>
        <v>0.75</v>
      </c>
      <c r="V211" s="22">
        <f t="shared" si="27"/>
        <v>0.35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3.5" customHeight="1" x14ac:dyDescent="0.25">
      <c r="A212" s="2"/>
      <c r="B212" s="11" t="str">
        <f>Projetos!B15</f>
        <v>Proj13</v>
      </c>
      <c r="C212" s="22">
        <f t="shared" si="26"/>
        <v>0.35</v>
      </c>
      <c r="D212" s="22">
        <f t="shared" si="26"/>
        <v>0</v>
      </c>
      <c r="E212" s="22">
        <f t="shared" si="26"/>
        <v>0.35</v>
      </c>
      <c r="F212" s="22">
        <f t="shared" si="26"/>
        <v>0.35</v>
      </c>
      <c r="G212" s="22">
        <f t="shared" si="26"/>
        <v>1</v>
      </c>
      <c r="H212" s="22">
        <f t="shared" si="26"/>
        <v>0.35</v>
      </c>
      <c r="I212" s="22">
        <f t="shared" si="26"/>
        <v>0.35</v>
      </c>
      <c r="J212" s="22">
        <f t="shared" si="26"/>
        <v>0.35</v>
      </c>
      <c r="K212" s="22">
        <f t="shared" si="26"/>
        <v>0.95</v>
      </c>
      <c r="L212" s="22">
        <f t="shared" si="26"/>
        <v>0.8</v>
      </c>
      <c r="M212" s="22">
        <f t="shared" si="27"/>
        <v>0.35</v>
      </c>
      <c r="N212" s="22">
        <f t="shared" si="27"/>
        <v>0.35</v>
      </c>
      <c r="O212" s="22">
        <f t="shared" si="27"/>
        <v>0</v>
      </c>
      <c r="P212" s="22">
        <f t="shared" si="27"/>
        <v>0.75</v>
      </c>
      <c r="Q212" s="22">
        <f t="shared" si="27"/>
        <v>0.75</v>
      </c>
      <c r="R212" s="22">
        <f t="shared" si="27"/>
        <v>0.35</v>
      </c>
      <c r="S212" s="22">
        <f t="shared" si="27"/>
        <v>0.5</v>
      </c>
      <c r="T212" s="22">
        <f t="shared" si="27"/>
        <v>0.7</v>
      </c>
      <c r="U212" s="22">
        <f t="shared" si="27"/>
        <v>0.7</v>
      </c>
      <c r="V212" s="22">
        <f t="shared" si="27"/>
        <v>0.35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3.5" customHeight="1" x14ac:dyDescent="0.25">
      <c r="A213" s="2"/>
      <c r="B213" s="11" t="str">
        <f>Projetos!B16</f>
        <v>Proj14</v>
      </c>
      <c r="C213" s="22">
        <f t="shared" si="26"/>
        <v>0.35</v>
      </c>
      <c r="D213" s="22">
        <f t="shared" si="26"/>
        <v>0</v>
      </c>
      <c r="E213" s="22">
        <f t="shared" si="26"/>
        <v>0</v>
      </c>
      <c r="F213" s="22">
        <f t="shared" si="26"/>
        <v>0.35</v>
      </c>
      <c r="G213" s="22">
        <f t="shared" si="26"/>
        <v>1</v>
      </c>
      <c r="H213" s="22">
        <f t="shared" si="26"/>
        <v>0</v>
      </c>
      <c r="I213" s="22">
        <f t="shared" si="26"/>
        <v>0.35</v>
      </c>
      <c r="J213" s="22">
        <f t="shared" si="26"/>
        <v>0.35</v>
      </c>
      <c r="K213" s="22">
        <f t="shared" si="26"/>
        <v>0.35</v>
      </c>
      <c r="L213" s="22">
        <f t="shared" si="26"/>
        <v>0.4</v>
      </c>
      <c r="M213" s="22">
        <f t="shared" si="27"/>
        <v>0.35</v>
      </c>
      <c r="N213" s="22">
        <f t="shared" si="27"/>
        <v>0.35</v>
      </c>
      <c r="O213" s="22">
        <f t="shared" si="27"/>
        <v>0</v>
      </c>
      <c r="P213" s="22">
        <f t="shared" si="27"/>
        <v>0</v>
      </c>
      <c r="Q213" s="22">
        <f t="shared" si="27"/>
        <v>0.35</v>
      </c>
      <c r="R213" s="22">
        <f t="shared" si="27"/>
        <v>0.35</v>
      </c>
      <c r="S213" s="22">
        <f t="shared" si="27"/>
        <v>0.35</v>
      </c>
      <c r="T213" s="22">
        <f t="shared" si="27"/>
        <v>0.4</v>
      </c>
      <c r="U213" s="22">
        <f t="shared" si="27"/>
        <v>0.35</v>
      </c>
      <c r="V213" s="22">
        <f t="shared" si="27"/>
        <v>0.35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3.5" customHeight="1" x14ac:dyDescent="0.25">
      <c r="A214" s="2"/>
      <c r="B214" s="11" t="str">
        <f>Projetos!B17</f>
        <v>Proj15</v>
      </c>
      <c r="C214" s="22">
        <f t="shared" si="26"/>
        <v>0</v>
      </c>
      <c r="D214" s="22">
        <f t="shared" si="26"/>
        <v>0</v>
      </c>
      <c r="E214" s="22">
        <f t="shared" si="26"/>
        <v>0</v>
      </c>
      <c r="F214" s="22">
        <f t="shared" si="26"/>
        <v>0</v>
      </c>
      <c r="G214" s="22">
        <f t="shared" si="26"/>
        <v>1</v>
      </c>
      <c r="H214" s="22">
        <f t="shared" si="26"/>
        <v>0</v>
      </c>
      <c r="I214" s="22">
        <f t="shared" si="26"/>
        <v>0</v>
      </c>
      <c r="J214" s="22">
        <f t="shared" si="26"/>
        <v>0</v>
      </c>
      <c r="K214" s="22">
        <f t="shared" si="26"/>
        <v>0.60000000000000009</v>
      </c>
      <c r="L214" s="22">
        <f t="shared" si="26"/>
        <v>0.84999999999999987</v>
      </c>
      <c r="M214" s="22">
        <f t="shared" si="27"/>
        <v>0.05</v>
      </c>
      <c r="N214" s="22">
        <f t="shared" si="27"/>
        <v>0</v>
      </c>
      <c r="O214" s="22">
        <f t="shared" si="27"/>
        <v>0</v>
      </c>
      <c r="P214" s="22">
        <f t="shared" si="27"/>
        <v>0.4</v>
      </c>
      <c r="Q214" s="22">
        <f t="shared" si="27"/>
        <v>0.25</v>
      </c>
      <c r="R214" s="22">
        <f t="shared" si="27"/>
        <v>0.25</v>
      </c>
      <c r="S214" s="22">
        <f t="shared" si="27"/>
        <v>0.25</v>
      </c>
      <c r="T214" s="22">
        <f t="shared" si="27"/>
        <v>0.75</v>
      </c>
      <c r="U214" s="22">
        <f t="shared" si="27"/>
        <v>0.60000000000000009</v>
      </c>
      <c r="V214" s="22">
        <f t="shared" si="27"/>
        <v>0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3.5" customHeight="1" x14ac:dyDescent="0.25">
      <c r="A215" s="2"/>
      <c r="B215" s="11" t="str">
        <f>Projetos!B18</f>
        <v>Proj16</v>
      </c>
      <c r="C215" s="22">
        <f t="shared" si="26"/>
        <v>0.05</v>
      </c>
      <c r="D215" s="22">
        <f t="shared" si="26"/>
        <v>0</v>
      </c>
      <c r="E215" s="22">
        <f t="shared" si="26"/>
        <v>0.05</v>
      </c>
      <c r="F215" s="22">
        <f t="shared" si="26"/>
        <v>0.05</v>
      </c>
      <c r="G215" s="22">
        <f t="shared" si="26"/>
        <v>1</v>
      </c>
      <c r="H215" s="22">
        <f t="shared" si="26"/>
        <v>0.05</v>
      </c>
      <c r="I215" s="22">
        <f t="shared" si="26"/>
        <v>0.05</v>
      </c>
      <c r="J215" s="22">
        <f t="shared" si="26"/>
        <v>0.05</v>
      </c>
      <c r="K215" s="22">
        <f t="shared" si="26"/>
        <v>0.8</v>
      </c>
      <c r="L215" s="22">
        <f t="shared" si="26"/>
        <v>1</v>
      </c>
      <c r="M215" s="22">
        <f t="shared" si="27"/>
        <v>0.3</v>
      </c>
      <c r="N215" s="22">
        <f t="shared" si="27"/>
        <v>0.05</v>
      </c>
      <c r="O215" s="22">
        <f t="shared" si="27"/>
        <v>0.4</v>
      </c>
      <c r="P215" s="22">
        <f t="shared" si="27"/>
        <v>0.45</v>
      </c>
      <c r="Q215" s="22">
        <f t="shared" si="27"/>
        <v>0.7</v>
      </c>
      <c r="R215" s="22">
        <f t="shared" si="27"/>
        <v>0.3</v>
      </c>
      <c r="S215" s="22">
        <f t="shared" si="27"/>
        <v>0.7</v>
      </c>
      <c r="T215" s="22">
        <f t="shared" si="27"/>
        <v>1</v>
      </c>
      <c r="U215" s="22">
        <f t="shared" si="27"/>
        <v>0.55000000000000004</v>
      </c>
      <c r="V215" s="22">
        <f t="shared" si="27"/>
        <v>0.2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3.5" customHeight="1" x14ac:dyDescent="0.25">
      <c r="A216" s="2"/>
      <c r="B216" s="11" t="str">
        <f>Projetos!B19</f>
        <v>Proj17</v>
      </c>
      <c r="C216" s="22">
        <f t="shared" si="26"/>
        <v>0</v>
      </c>
      <c r="D216" s="22">
        <f t="shared" si="26"/>
        <v>0</v>
      </c>
      <c r="E216" s="22">
        <f t="shared" si="26"/>
        <v>0</v>
      </c>
      <c r="F216" s="22">
        <f t="shared" si="26"/>
        <v>0</v>
      </c>
      <c r="G216" s="22">
        <f t="shared" si="26"/>
        <v>0.95</v>
      </c>
      <c r="H216" s="22">
        <f t="shared" si="26"/>
        <v>0</v>
      </c>
      <c r="I216" s="22">
        <f t="shared" si="26"/>
        <v>0</v>
      </c>
      <c r="J216" s="22">
        <f t="shared" si="26"/>
        <v>0</v>
      </c>
      <c r="K216" s="22">
        <f t="shared" si="26"/>
        <v>0.55000000000000004</v>
      </c>
      <c r="L216" s="22">
        <f t="shared" si="26"/>
        <v>0.8</v>
      </c>
      <c r="M216" s="22">
        <f t="shared" si="27"/>
        <v>0.2</v>
      </c>
      <c r="N216" s="22">
        <f t="shared" si="27"/>
        <v>0</v>
      </c>
      <c r="O216" s="22">
        <f t="shared" si="27"/>
        <v>0.25</v>
      </c>
      <c r="P216" s="22">
        <f t="shared" si="27"/>
        <v>0.4</v>
      </c>
      <c r="Q216" s="22">
        <f t="shared" si="27"/>
        <v>0.45</v>
      </c>
      <c r="R216" s="22">
        <f t="shared" si="27"/>
        <v>0.2</v>
      </c>
      <c r="S216" s="22">
        <f t="shared" si="27"/>
        <v>0.2</v>
      </c>
      <c r="T216" s="22">
        <f t="shared" si="27"/>
        <v>0.95</v>
      </c>
      <c r="U216" s="22">
        <f t="shared" si="27"/>
        <v>0.30000000000000004</v>
      </c>
      <c r="V216" s="22">
        <f t="shared" si="27"/>
        <v>0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3.5" customHeight="1" x14ac:dyDescent="0.25">
      <c r="A217" s="2"/>
      <c r="B217" s="11" t="str">
        <f>Projetos!B20</f>
        <v>Proj18</v>
      </c>
      <c r="C217" s="22">
        <f t="shared" si="26"/>
        <v>0.2</v>
      </c>
      <c r="D217" s="22">
        <f t="shared" si="26"/>
        <v>0</v>
      </c>
      <c r="E217" s="22">
        <f t="shared" si="26"/>
        <v>0.2</v>
      </c>
      <c r="F217" s="22">
        <f t="shared" si="26"/>
        <v>0.2</v>
      </c>
      <c r="G217" s="22">
        <f t="shared" si="26"/>
        <v>1</v>
      </c>
      <c r="H217" s="22">
        <f t="shared" si="26"/>
        <v>0.2</v>
      </c>
      <c r="I217" s="22">
        <f t="shared" si="26"/>
        <v>0.2</v>
      </c>
      <c r="J217" s="22">
        <f t="shared" si="26"/>
        <v>0.2</v>
      </c>
      <c r="K217" s="22">
        <f t="shared" si="26"/>
        <v>0.45</v>
      </c>
      <c r="L217" s="22">
        <f t="shared" si="26"/>
        <v>0.45</v>
      </c>
      <c r="M217" s="22">
        <f t="shared" si="27"/>
        <v>0.2</v>
      </c>
      <c r="N217" s="22">
        <f t="shared" si="27"/>
        <v>0.2</v>
      </c>
      <c r="O217" s="22">
        <f t="shared" si="27"/>
        <v>0</v>
      </c>
      <c r="P217" s="22">
        <f t="shared" si="27"/>
        <v>0.45</v>
      </c>
      <c r="Q217" s="22">
        <f t="shared" si="27"/>
        <v>0.45</v>
      </c>
      <c r="R217" s="22">
        <f t="shared" si="27"/>
        <v>0.2</v>
      </c>
      <c r="S217" s="22">
        <f t="shared" si="27"/>
        <v>0.2</v>
      </c>
      <c r="T217" s="22">
        <f t="shared" si="27"/>
        <v>0.2</v>
      </c>
      <c r="U217" s="22">
        <f t="shared" si="27"/>
        <v>0.2</v>
      </c>
      <c r="V217" s="22">
        <f t="shared" si="27"/>
        <v>0.2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3.5" customHeight="1" x14ac:dyDescent="0.25">
      <c r="A218" s="2"/>
      <c r="B218" s="11" t="str">
        <f>Projetos!B21</f>
        <v>Proj19</v>
      </c>
      <c r="C218" s="22">
        <f t="shared" si="26"/>
        <v>0.25</v>
      </c>
      <c r="D218" s="22">
        <f t="shared" si="26"/>
        <v>0</v>
      </c>
      <c r="E218" s="22">
        <f t="shared" si="26"/>
        <v>0.25</v>
      </c>
      <c r="F218" s="22">
        <f t="shared" si="26"/>
        <v>0.25</v>
      </c>
      <c r="G218" s="22">
        <f t="shared" si="26"/>
        <v>0.8</v>
      </c>
      <c r="H218" s="22">
        <f t="shared" si="26"/>
        <v>0.25</v>
      </c>
      <c r="I218" s="22">
        <f t="shared" si="26"/>
        <v>0.25</v>
      </c>
      <c r="J218" s="22">
        <f t="shared" si="26"/>
        <v>0.25</v>
      </c>
      <c r="K218" s="22">
        <f t="shared" si="26"/>
        <v>0.45</v>
      </c>
      <c r="L218" s="22">
        <f t="shared" si="26"/>
        <v>0.39999999999999997</v>
      </c>
      <c r="M218" s="22">
        <f t="shared" si="27"/>
        <v>0.25</v>
      </c>
      <c r="N218" s="22">
        <f t="shared" si="27"/>
        <v>0.25</v>
      </c>
      <c r="O218" s="22">
        <f t="shared" si="27"/>
        <v>0.25</v>
      </c>
      <c r="P218" s="22">
        <f t="shared" si="27"/>
        <v>0.4</v>
      </c>
      <c r="Q218" s="22">
        <f t="shared" si="27"/>
        <v>0.45</v>
      </c>
      <c r="R218" s="22">
        <f t="shared" si="27"/>
        <v>0.3</v>
      </c>
      <c r="S218" s="22">
        <f t="shared" si="27"/>
        <v>0.45</v>
      </c>
      <c r="T218" s="22">
        <f t="shared" si="27"/>
        <v>0.55000000000000004</v>
      </c>
      <c r="U218" s="22">
        <f t="shared" si="27"/>
        <v>0.05</v>
      </c>
      <c r="V218" s="22">
        <f t="shared" si="27"/>
        <v>0.25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3.5" customHeight="1" x14ac:dyDescent="0.25">
      <c r="A219" s="2"/>
      <c r="B219" s="11" t="str">
        <f>Projetos!B22</f>
        <v>Proj20</v>
      </c>
      <c r="C219" s="22">
        <f t="shared" si="26"/>
        <v>0.25</v>
      </c>
      <c r="D219" s="22">
        <f t="shared" si="26"/>
        <v>0</v>
      </c>
      <c r="E219" s="22">
        <f t="shared" si="26"/>
        <v>0</v>
      </c>
      <c r="F219" s="22">
        <f t="shared" si="26"/>
        <v>0.25</v>
      </c>
      <c r="G219" s="22">
        <f t="shared" si="26"/>
        <v>0.75</v>
      </c>
      <c r="H219" s="22">
        <f t="shared" si="26"/>
        <v>0</v>
      </c>
      <c r="I219" s="22">
        <f t="shared" si="26"/>
        <v>0.25</v>
      </c>
      <c r="J219" s="22">
        <f t="shared" si="26"/>
        <v>0.25</v>
      </c>
      <c r="K219" s="22">
        <f t="shared" si="26"/>
        <v>0.75</v>
      </c>
      <c r="L219" s="22">
        <f t="shared" si="26"/>
        <v>0.6</v>
      </c>
      <c r="M219" s="22">
        <f t="shared" si="27"/>
        <v>0.39999999999999997</v>
      </c>
      <c r="N219" s="22">
        <f t="shared" si="27"/>
        <v>0</v>
      </c>
      <c r="O219" s="22">
        <f t="shared" si="27"/>
        <v>0.25</v>
      </c>
      <c r="P219" s="22">
        <f t="shared" si="27"/>
        <v>0.4</v>
      </c>
      <c r="Q219" s="22">
        <f t="shared" si="27"/>
        <v>0.55000000000000004</v>
      </c>
      <c r="R219" s="22">
        <f t="shared" si="27"/>
        <v>0.39999999999999997</v>
      </c>
      <c r="S219" s="22">
        <f t="shared" si="27"/>
        <v>0.55000000000000004</v>
      </c>
      <c r="T219" s="22">
        <f t="shared" si="27"/>
        <v>0.75</v>
      </c>
      <c r="U219" s="22">
        <f t="shared" si="27"/>
        <v>0.5</v>
      </c>
      <c r="V219" s="22">
        <f t="shared" si="27"/>
        <v>0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3.5" customHeight="1" x14ac:dyDescent="0.25">
      <c r="A220" s="2"/>
      <c r="D220" s="26"/>
      <c r="E220" s="26"/>
      <c r="F220" s="26"/>
      <c r="G220" s="26"/>
      <c r="H220" s="26"/>
      <c r="I220" s="26"/>
      <c r="J220" s="2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3.5" customHeight="1" x14ac:dyDescent="0.25">
      <c r="A221" s="2"/>
      <c r="B221" s="112" t="s">
        <v>253</v>
      </c>
      <c r="C221" s="112"/>
      <c r="D221" s="112"/>
      <c r="E221" s="112"/>
      <c r="F221" s="112"/>
      <c r="G221" s="112"/>
      <c r="H221" s="112"/>
      <c r="I221" s="87"/>
      <c r="J221" s="87"/>
      <c r="K221" s="87"/>
      <c r="L221" s="87"/>
      <c r="M221" s="87"/>
      <c r="N221" s="8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3.5" customHeight="1" x14ac:dyDescent="0.25">
      <c r="A222" s="2"/>
      <c r="B222" s="110" t="s">
        <v>254</v>
      </c>
      <c r="C222" s="110"/>
      <c r="D222" s="110"/>
      <c r="E222" s="110"/>
      <c r="F222" s="110"/>
      <c r="G222" s="86"/>
      <c r="H222" s="86"/>
      <c r="I222" s="86"/>
      <c r="J222" s="86"/>
      <c r="K222" s="86"/>
      <c r="L222" s="86"/>
      <c r="M222" s="86"/>
      <c r="N222" s="8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3.5" customHeight="1" x14ac:dyDescent="0.25">
      <c r="A223" s="2"/>
      <c r="D223" s="26"/>
      <c r="E223" s="26"/>
      <c r="F223" s="26"/>
      <c r="G223" s="26"/>
      <c r="H223" s="26"/>
      <c r="I223" s="26"/>
      <c r="J223" s="2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3.5" customHeight="1" x14ac:dyDescent="0.25">
      <c r="A225" s="27"/>
      <c r="B225" s="27" t="s">
        <v>16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</row>
    <row r="226" spans="1:34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28.5" customHeight="1" x14ac:dyDescent="0.25">
      <c r="A227" s="2"/>
      <c r="B227" s="73" t="s">
        <v>17</v>
      </c>
      <c r="C227" s="73" t="s">
        <v>18</v>
      </c>
      <c r="D227" s="73" t="s">
        <v>19</v>
      </c>
      <c r="E227" s="73" t="s">
        <v>20</v>
      </c>
      <c r="F227" s="73" t="s">
        <v>21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3.5" customHeight="1" x14ac:dyDescent="0.25">
      <c r="A228" s="2"/>
      <c r="B228" s="11" t="str">
        <f>Projetos!B3</f>
        <v>Proj01</v>
      </c>
      <c r="C228" s="28">
        <f t="shared" ref="C228:C247" si="28">SUM(C200:V200)</f>
        <v>9.15</v>
      </c>
      <c r="D228" s="28">
        <f>SUM(C200:C219)</f>
        <v>6.4499999999999993</v>
      </c>
      <c r="E228" s="29">
        <f t="shared" ref="E228:E247" si="29">C228-D228</f>
        <v>2.7000000000000011</v>
      </c>
      <c r="F228" s="22">
        <f t="shared" ref="F228:F247" si="30">RANK(E228,$E$228:$E$247)</f>
        <v>7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3.5" customHeight="1" x14ac:dyDescent="0.25">
      <c r="A229" s="2"/>
      <c r="B229" s="11" t="str">
        <f>Projetos!B4</f>
        <v>Proj02</v>
      </c>
      <c r="C229" s="28">
        <f t="shared" si="28"/>
        <v>18</v>
      </c>
      <c r="D229" s="28">
        <f>SUM(D200:D219)</f>
        <v>0.5</v>
      </c>
      <c r="E229" s="29">
        <f t="shared" si="29"/>
        <v>17.5</v>
      </c>
      <c r="F229" s="22">
        <f t="shared" si="30"/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3.5" customHeight="1" x14ac:dyDescent="0.25">
      <c r="A230" s="2"/>
      <c r="B230" s="11" t="str">
        <f>Projetos!B5</f>
        <v>Proj03</v>
      </c>
      <c r="C230" s="28">
        <f t="shared" si="28"/>
        <v>17.25</v>
      </c>
      <c r="D230" s="28">
        <f>SUM(E200:E219)</f>
        <v>2.75</v>
      </c>
      <c r="E230" s="29">
        <f t="shared" si="29"/>
        <v>14.5</v>
      </c>
      <c r="F230" s="22">
        <f t="shared" si="30"/>
        <v>2</v>
      </c>
      <c r="G230" s="30"/>
      <c r="H230" s="30"/>
      <c r="I230" s="30"/>
      <c r="J230" s="30"/>
      <c r="K230" s="30"/>
      <c r="L230" s="30"/>
      <c r="M230" s="30"/>
      <c r="N230" s="3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3.5" customHeight="1" x14ac:dyDescent="0.25">
      <c r="A231" s="2"/>
      <c r="B231" s="11" t="str">
        <f>Projetos!B6</f>
        <v>Proj04</v>
      </c>
      <c r="C231" s="28">
        <f t="shared" si="28"/>
        <v>13.75</v>
      </c>
      <c r="D231" s="28">
        <f>SUM(F200:F219)</f>
        <v>5.4499999999999993</v>
      </c>
      <c r="E231" s="29">
        <f t="shared" si="29"/>
        <v>8.3000000000000007</v>
      </c>
      <c r="F231" s="22">
        <f t="shared" si="30"/>
        <v>4</v>
      </c>
      <c r="G231" s="30"/>
      <c r="H231" s="30"/>
      <c r="I231" s="30"/>
      <c r="J231" s="30"/>
      <c r="K231" s="30"/>
      <c r="L231" s="30"/>
      <c r="M231" s="30"/>
      <c r="N231" s="3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3.5" customHeight="1" x14ac:dyDescent="0.25">
      <c r="A232" s="2"/>
      <c r="B232" s="11" t="str">
        <f>Projetos!B7</f>
        <v>Proj05</v>
      </c>
      <c r="C232" s="28">
        <f t="shared" si="28"/>
        <v>0</v>
      </c>
      <c r="D232" s="28">
        <f>SUM(G200:G219)</f>
        <v>18.5</v>
      </c>
      <c r="E232" s="29">
        <f t="shared" si="29"/>
        <v>-18.5</v>
      </c>
      <c r="F232" s="22">
        <f t="shared" si="30"/>
        <v>20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3.5" customHeight="1" x14ac:dyDescent="0.25">
      <c r="A233" s="2"/>
      <c r="B233" s="11" t="str">
        <f>Projetos!B8</f>
        <v>Proj06</v>
      </c>
      <c r="C233" s="28">
        <f t="shared" si="28"/>
        <v>14.75</v>
      </c>
      <c r="D233" s="28">
        <f>SUM(H200:H219)</f>
        <v>2.75</v>
      </c>
      <c r="E233" s="29">
        <f t="shared" si="29"/>
        <v>12</v>
      </c>
      <c r="F233" s="22">
        <f t="shared" si="30"/>
        <v>3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3.5" customHeight="1" x14ac:dyDescent="0.25">
      <c r="A234" s="2"/>
      <c r="B234" s="11" t="str">
        <f>Projetos!B9</f>
        <v>Proj07</v>
      </c>
      <c r="C234" s="28">
        <f t="shared" si="28"/>
        <v>9.15</v>
      </c>
      <c r="D234" s="28">
        <f>SUM(I200:I219)</f>
        <v>6.4499999999999993</v>
      </c>
      <c r="E234" s="29">
        <f t="shared" si="29"/>
        <v>2.7000000000000011</v>
      </c>
      <c r="F234" s="22">
        <f t="shared" si="30"/>
        <v>7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3.5" customHeight="1" x14ac:dyDescent="0.25">
      <c r="A235" s="2"/>
      <c r="B235" s="11" t="str">
        <f>Projetos!B10</f>
        <v>Proj08</v>
      </c>
      <c r="C235" s="28">
        <f t="shared" si="28"/>
        <v>7.9</v>
      </c>
      <c r="D235" s="28">
        <f>SUM(J200:J219)</f>
        <v>6.4499999999999993</v>
      </c>
      <c r="E235" s="29">
        <f t="shared" si="29"/>
        <v>1.4500000000000011</v>
      </c>
      <c r="F235" s="22">
        <f t="shared" si="30"/>
        <v>10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3.5" customHeight="1" x14ac:dyDescent="0.25">
      <c r="A236" s="2"/>
      <c r="B236" s="11" t="str">
        <f>Projetos!B11</f>
        <v>Proj09</v>
      </c>
      <c r="C236" s="28">
        <f t="shared" si="28"/>
        <v>4</v>
      </c>
      <c r="D236" s="28">
        <f>SUM(K200:K219)</f>
        <v>14.299999999999999</v>
      </c>
      <c r="E236" s="29">
        <f t="shared" si="29"/>
        <v>-10.299999999999999</v>
      </c>
      <c r="F236" s="22">
        <f t="shared" si="30"/>
        <v>18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3.5" customHeight="1" x14ac:dyDescent="0.25">
      <c r="A237" s="2"/>
      <c r="B237" s="11" t="str">
        <f>Projetos!B12</f>
        <v>Proj10</v>
      </c>
      <c r="C237" s="28">
        <f t="shared" si="28"/>
        <v>3.8999999999999995</v>
      </c>
      <c r="D237" s="31">
        <f>SUM(L200:L219)</f>
        <v>15.4</v>
      </c>
      <c r="E237" s="29">
        <f t="shared" si="29"/>
        <v>-11.5</v>
      </c>
      <c r="F237" s="22">
        <f t="shared" si="30"/>
        <v>19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3.5" customHeight="1" x14ac:dyDescent="0.25">
      <c r="A238" s="2"/>
      <c r="B238" s="11" t="str">
        <f>Projetos!B13</f>
        <v>Proj11</v>
      </c>
      <c r="C238" s="28">
        <f t="shared" si="28"/>
        <v>11.750000000000002</v>
      </c>
      <c r="D238" s="31">
        <f>SUM(M200:M219)</f>
        <v>9.0999999999999961</v>
      </c>
      <c r="E238" s="29">
        <f t="shared" si="29"/>
        <v>2.6500000000000057</v>
      </c>
      <c r="F238" s="22">
        <f t="shared" si="30"/>
        <v>9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3.5" customHeight="1" x14ac:dyDescent="0.25">
      <c r="A239" s="2"/>
      <c r="B239" s="11" t="str">
        <f>Projetos!B14</f>
        <v>Proj12</v>
      </c>
      <c r="C239" s="28">
        <f t="shared" si="28"/>
        <v>12.3</v>
      </c>
      <c r="D239" s="31">
        <f>SUM(N200:N219)</f>
        <v>4.6000000000000005</v>
      </c>
      <c r="E239" s="29">
        <f t="shared" si="29"/>
        <v>7.7</v>
      </c>
      <c r="F239" s="22">
        <f t="shared" si="30"/>
        <v>5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3.5" customHeight="1" x14ac:dyDescent="0.25">
      <c r="A240" s="2"/>
      <c r="B240" s="11" t="str">
        <f>Projetos!B15</f>
        <v>Proj13</v>
      </c>
      <c r="C240" s="28">
        <f t="shared" si="28"/>
        <v>9.6499999999999968</v>
      </c>
      <c r="D240" s="31">
        <f>SUM(O200:O219)</f>
        <v>5.25</v>
      </c>
      <c r="E240" s="29">
        <f t="shared" si="29"/>
        <v>4.3999999999999968</v>
      </c>
      <c r="F240" s="22">
        <f t="shared" si="30"/>
        <v>6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3.5" customHeight="1" x14ac:dyDescent="0.25">
      <c r="A241" s="2"/>
      <c r="B241" s="11" t="str">
        <f>Projetos!B16</f>
        <v>Proj14</v>
      </c>
      <c r="C241" s="28">
        <f t="shared" si="28"/>
        <v>5.9999999999999991</v>
      </c>
      <c r="D241" s="31">
        <f>SUM(P200:P219)</f>
        <v>8.7500000000000018</v>
      </c>
      <c r="E241" s="29">
        <f t="shared" si="29"/>
        <v>-2.7500000000000027</v>
      </c>
      <c r="F241" s="22">
        <f t="shared" si="30"/>
        <v>13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3.5" customHeight="1" x14ac:dyDescent="0.25">
      <c r="A242" s="2"/>
      <c r="B242" s="11" t="str">
        <f>Projetos!B17</f>
        <v>Proj15</v>
      </c>
      <c r="C242" s="28">
        <f t="shared" si="28"/>
        <v>5</v>
      </c>
      <c r="D242" s="31">
        <f>SUM(Q200:Q219)</f>
        <v>13.349999999999998</v>
      </c>
      <c r="E242" s="29">
        <f t="shared" si="29"/>
        <v>-8.3499999999999979</v>
      </c>
      <c r="F242" s="22">
        <f t="shared" si="30"/>
        <v>16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3.5" customHeight="1" x14ac:dyDescent="0.25">
      <c r="A243" s="2"/>
      <c r="B243" s="11" t="str">
        <f>Projetos!B18</f>
        <v>Proj16</v>
      </c>
      <c r="C243" s="28">
        <f t="shared" si="28"/>
        <v>7.75</v>
      </c>
      <c r="D243" s="31">
        <f>SUM(R200:R219)</f>
        <v>10.15</v>
      </c>
      <c r="E243" s="29">
        <f t="shared" si="29"/>
        <v>-2.4000000000000004</v>
      </c>
      <c r="F243" s="22">
        <f t="shared" si="30"/>
        <v>12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3.5" customHeight="1" x14ac:dyDescent="0.25">
      <c r="A244" s="2"/>
      <c r="B244" s="11" t="str">
        <f>Projetos!B19</f>
        <v>Proj17</v>
      </c>
      <c r="C244" s="28">
        <f t="shared" si="28"/>
        <v>5.25</v>
      </c>
      <c r="D244" s="31">
        <f>SUM(S200:S219)</f>
        <v>12.349999999999998</v>
      </c>
      <c r="E244" s="29">
        <f t="shared" si="29"/>
        <v>-7.0999999999999979</v>
      </c>
      <c r="F244" s="22">
        <f t="shared" si="30"/>
        <v>15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3.5" customHeight="1" x14ac:dyDescent="0.25">
      <c r="A245" s="2"/>
      <c r="B245" s="11" t="str">
        <f>Projetos!B20</f>
        <v>Proj18</v>
      </c>
      <c r="C245" s="28">
        <f t="shared" si="28"/>
        <v>5.4000000000000021</v>
      </c>
      <c r="D245" s="31">
        <f>SUM(T200:T219)</f>
        <v>15.45</v>
      </c>
      <c r="E245" s="29">
        <f t="shared" si="29"/>
        <v>-10.049999999999997</v>
      </c>
      <c r="F245" s="22">
        <f t="shared" si="30"/>
        <v>17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3.5" customHeight="1" x14ac:dyDescent="0.25">
      <c r="A246" s="2"/>
      <c r="B246" s="11" t="str">
        <f>Projetos!B21</f>
        <v>Proj19</v>
      </c>
      <c r="C246" s="28">
        <f t="shared" si="28"/>
        <v>6.35</v>
      </c>
      <c r="D246" s="31">
        <f>SUM(U200:U219)</f>
        <v>10.400000000000002</v>
      </c>
      <c r="E246" s="29">
        <f t="shared" si="29"/>
        <v>-4.0500000000000025</v>
      </c>
      <c r="F246" s="22">
        <f t="shared" si="30"/>
        <v>14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3.5" customHeight="1" x14ac:dyDescent="0.25">
      <c r="A247" s="2"/>
      <c r="B247" s="11" t="str">
        <f>Projetos!B22</f>
        <v>Proj20</v>
      </c>
      <c r="C247" s="28">
        <f t="shared" si="28"/>
        <v>6.9</v>
      </c>
      <c r="D247" s="31">
        <f>SUM(V200:V219)</f>
        <v>5.7999999999999989</v>
      </c>
      <c r="E247" s="29">
        <f t="shared" si="29"/>
        <v>1.1000000000000014</v>
      </c>
      <c r="F247" s="22">
        <f t="shared" si="30"/>
        <v>11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3.5" customHeight="1" x14ac:dyDescent="0.25">
      <c r="A249" s="2"/>
      <c r="B249" s="109" t="s">
        <v>255</v>
      </c>
      <c r="C249" s="109"/>
      <c r="D249" s="109"/>
      <c r="E249" s="109"/>
      <c r="F249" s="109"/>
      <c r="G249" s="109"/>
      <c r="H249" s="109"/>
      <c r="I249" s="109"/>
      <c r="J249" s="10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3.5" customHeight="1" x14ac:dyDescent="0.25">
      <c r="A250" s="2"/>
      <c r="B250" s="110" t="s">
        <v>256</v>
      </c>
      <c r="C250" s="110"/>
      <c r="D250" s="110"/>
      <c r="E250" s="110"/>
      <c r="F250" s="110"/>
      <c r="G250" s="110"/>
      <c r="H250" s="110"/>
      <c r="I250" s="110"/>
      <c r="J250" s="8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</sheetData>
  <mergeCells count="16">
    <mergeCell ref="B3:E3"/>
    <mergeCell ref="L3:M3"/>
    <mergeCell ref="B34:F34"/>
    <mergeCell ref="L34:P34"/>
    <mergeCell ref="B61:F61"/>
    <mergeCell ref="B32:D32"/>
    <mergeCell ref="B249:J249"/>
    <mergeCell ref="B250:I250"/>
    <mergeCell ref="B58:E58"/>
    <mergeCell ref="B59:K59"/>
    <mergeCell ref="B221:H221"/>
    <mergeCell ref="B222:F222"/>
    <mergeCell ref="B142:F142"/>
    <mergeCell ref="B170:F170"/>
    <mergeCell ref="B88:F88"/>
    <mergeCell ref="B115:F115"/>
  </mergeCells>
  <phoneticPr fontId="20" type="noConversion"/>
  <conditionalFormatting sqref="F228:F2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2" location="Critérios!A1" display="Esses pesos vieram da aba Critérios" xr:uid="{F7313057-ABD3-4BD7-88F2-1C1C6F9D5D4D}"/>
    <hyperlink ref="B59" r:id="rId1" location="Matrizes_de_sobreclassificacao" display="Esta matriz é calculada automaticamente, se desejar conhecer a lógica de cálculo acesse este link (assim como das demais matrizes de sobreclassificação)" xr:uid="{3269DA63-4F9E-4DA8-BD23-75CC4F6A202D}"/>
    <hyperlink ref="B250:I250" r:id="rId2" location="Fluxos_no_PROMETHEE" display="Se deseja conhecer a lógica de cálculo e os significados do fluxos acesse este link. " xr:uid="{593AFE92-D055-4B98-A278-6511C2B6F3FE}"/>
  </hyperlinks>
  <pageMargins left="0.511811024" right="0.511811024" top="0.78740157499999996" bottom="0.78740157499999996" header="0" footer="0"/>
  <pageSetup paperSize="9" orientation="portrait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C1000"/>
  <sheetViews>
    <sheetView showGridLines="0" showRowColHeaders="0" workbookViewId="0">
      <selection activeCell="K14" sqref="K14"/>
    </sheetView>
  </sheetViews>
  <sheetFormatPr defaultColWidth="14.42578125" defaultRowHeight="15" customHeight="1" x14ac:dyDescent="0.25"/>
  <cols>
    <col min="1" max="1" width="8.7109375" customWidth="1"/>
    <col min="2" max="2" width="10" customWidth="1"/>
    <col min="3" max="3" width="15.42578125" style="45" customWidth="1"/>
    <col min="4" max="26" width="8.7109375" customWidth="1"/>
  </cols>
  <sheetData>
    <row r="1" spans="2:3" ht="14.25" customHeight="1" x14ac:dyDescent="0.25"/>
    <row r="2" spans="2:3" ht="14.25" customHeight="1" x14ac:dyDescent="0.25">
      <c r="C2" s="75" t="s">
        <v>21</v>
      </c>
    </row>
    <row r="3" spans="2:3" ht="14.25" customHeight="1" x14ac:dyDescent="0.25">
      <c r="B3" s="11" t="str">
        <f>Projetos!B3</f>
        <v>Proj01</v>
      </c>
      <c r="C3" s="74">
        <f>'PROMETHEE - cálculos'!F228</f>
        <v>7</v>
      </c>
    </row>
    <row r="4" spans="2:3" ht="14.25" customHeight="1" x14ac:dyDescent="0.25">
      <c r="B4" s="11" t="str">
        <f>Projetos!B4</f>
        <v>Proj02</v>
      </c>
      <c r="C4" s="74">
        <f>'PROMETHEE - cálculos'!F229</f>
        <v>1</v>
      </c>
    </row>
    <row r="5" spans="2:3" ht="14.25" customHeight="1" x14ac:dyDescent="0.25">
      <c r="B5" s="11" t="str">
        <f>Projetos!B5</f>
        <v>Proj03</v>
      </c>
      <c r="C5" s="74">
        <f>'PROMETHEE - cálculos'!F230</f>
        <v>2</v>
      </c>
    </row>
    <row r="6" spans="2:3" ht="14.25" customHeight="1" x14ac:dyDescent="0.25">
      <c r="B6" s="11" t="str">
        <f>Projetos!B6</f>
        <v>Proj04</v>
      </c>
      <c r="C6" s="74">
        <f>'PROMETHEE - cálculos'!F231</f>
        <v>4</v>
      </c>
    </row>
    <row r="7" spans="2:3" ht="14.25" customHeight="1" x14ac:dyDescent="0.25">
      <c r="B7" s="11" t="str">
        <f>Projetos!B7</f>
        <v>Proj05</v>
      </c>
      <c r="C7" s="74">
        <f>'PROMETHEE - cálculos'!F232</f>
        <v>20</v>
      </c>
    </row>
    <row r="8" spans="2:3" ht="14.25" customHeight="1" x14ac:dyDescent="0.25">
      <c r="B8" s="11" t="str">
        <f>Projetos!B8</f>
        <v>Proj06</v>
      </c>
      <c r="C8" s="74">
        <f>'PROMETHEE - cálculos'!F233</f>
        <v>3</v>
      </c>
    </row>
    <row r="9" spans="2:3" ht="14.25" customHeight="1" x14ac:dyDescent="0.25">
      <c r="B9" s="11" t="str">
        <f>Projetos!B9</f>
        <v>Proj07</v>
      </c>
      <c r="C9" s="74">
        <f>'PROMETHEE - cálculos'!F234</f>
        <v>7</v>
      </c>
    </row>
    <row r="10" spans="2:3" ht="14.25" customHeight="1" x14ac:dyDescent="0.25">
      <c r="B10" s="11" t="str">
        <f>Projetos!B10</f>
        <v>Proj08</v>
      </c>
      <c r="C10" s="74">
        <f>'PROMETHEE - cálculos'!F235</f>
        <v>10</v>
      </c>
    </row>
    <row r="11" spans="2:3" ht="14.25" customHeight="1" x14ac:dyDescent="0.25">
      <c r="B11" s="11" t="str">
        <f>Projetos!B11</f>
        <v>Proj09</v>
      </c>
      <c r="C11" s="74">
        <f>'PROMETHEE - cálculos'!F236</f>
        <v>18</v>
      </c>
    </row>
    <row r="12" spans="2:3" ht="14.25" customHeight="1" x14ac:dyDescent="0.25">
      <c r="B12" s="11" t="str">
        <f>Projetos!B12</f>
        <v>Proj10</v>
      </c>
      <c r="C12" s="74">
        <f>'PROMETHEE - cálculos'!F237</f>
        <v>19</v>
      </c>
    </row>
    <row r="13" spans="2:3" ht="14.25" customHeight="1" x14ac:dyDescent="0.25">
      <c r="B13" s="11" t="str">
        <f>Projetos!B13</f>
        <v>Proj11</v>
      </c>
      <c r="C13" s="74">
        <f>'PROMETHEE - cálculos'!F238</f>
        <v>9</v>
      </c>
    </row>
    <row r="14" spans="2:3" ht="14.25" customHeight="1" x14ac:dyDescent="0.25">
      <c r="B14" s="11" t="str">
        <f>Projetos!B14</f>
        <v>Proj12</v>
      </c>
      <c r="C14" s="74">
        <f>'PROMETHEE - cálculos'!F239</f>
        <v>5</v>
      </c>
    </row>
    <row r="15" spans="2:3" ht="14.25" customHeight="1" x14ac:dyDescent="0.25">
      <c r="B15" s="11" t="str">
        <f>Projetos!B15</f>
        <v>Proj13</v>
      </c>
      <c r="C15" s="74">
        <f>'PROMETHEE - cálculos'!F240</f>
        <v>6</v>
      </c>
    </row>
    <row r="16" spans="2:3" ht="14.25" customHeight="1" x14ac:dyDescent="0.25">
      <c r="B16" s="11" t="str">
        <f>Projetos!B16</f>
        <v>Proj14</v>
      </c>
      <c r="C16" s="74">
        <f>'PROMETHEE - cálculos'!F241</f>
        <v>13</v>
      </c>
    </row>
    <row r="17" spans="2:3" ht="14.25" customHeight="1" x14ac:dyDescent="0.25">
      <c r="B17" s="11" t="str">
        <f>Projetos!B17</f>
        <v>Proj15</v>
      </c>
      <c r="C17" s="74">
        <f>'PROMETHEE - cálculos'!F242</f>
        <v>16</v>
      </c>
    </row>
    <row r="18" spans="2:3" ht="14.25" customHeight="1" x14ac:dyDescent="0.25">
      <c r="B18" s="11" t="str">
        <f>Projetos!B18</f>
        <v>Proj16</v>
      </c>
      <c r="C18" s="74">
        <f>'PROMETHEE - cálculos'!F243</f>
        <v>12</v>
      </c>
    </row>
    <row r="19" spans="2:3" ht="14.25" customHeight="1" x14ac:dyDescent="0.25">
      <c r="B19" s="11" t="str">
        <f>Projetos!B19</f>
        <v>Proj17</v>
      </c>
      <c r="C19" s="74">
        <f>'PROMETHEE - cálculos'!F244</f>
        <v>15</v>
      </c>
    </row>
    <row r="20" spans="2:3" ht="14.25" customHeight="1" x14ac:dyDescent="0.25">
      <c r="B20" s="11" t="str">
        <f>Projetos!B20</f>
        <v>Proj18</v>
      </c>
      <c r="C20" s="74">
        <f>'PROMETHEE - cálculos'!F245</f>
        <v>17</v>
      </c>
    </row>
    <row r="21" spans="2:3" ht="14.25" customHeight="1" x14ac:dyDescent="0.25">
      <c r="B21" s="11" t="str">
        <f>Projetos!B21</f>
        <v>Proj19</v>
      </c>
      <c r="C21" s="74">
        <f>'PROMETHEE - cálculos'!F246</f>
        <v>14</v>
      </c>
    </row>
    <row r="22" spans="2:3" ht="14.25" customHeight="1" x14ac:dyDescent="0.25">
      <c r="B22" s="11" t="str">
        <f>Projetos!B22</f>
        <v>Proj20</v>
      </c>
      <c r="C22" s="74">
        <f>'PROMETHEE - cálculos'!F247</f>
        <v>11</v>
      </c>
    </row>
    <row r="23" spans="2:3" ht="14.25" customHeight="1" x14ac:dyDescent="0.25"/>
    <row r="24" spans="2:3" ht="14.25" customHeight="1" x14ac:dyDescent="0.25"/>
    <row r="25" spans="2:3" ht="14.25" customHeight="1" x14ac:dyDescent="0.25"/>
    <row r="26" spans="2:3" ht="14.25" customHeight="1" x14ac:dyDescent="0.25"/>
    <row r="27" spans="2:3" ht="14.25" customHeight="1" x14ac:dyDescent="0.25"/>
    <row r="28" spans="2:3" ht="14.25" customHeight="1" x14ac:dyDescent="0.25"/>
    <row r="29" spans="2:3" ht="14.25" customHeight="1" x14ac:dyDescent="0.25"/>
    <row r="30" spans="2:3" ht="14.25" customHeight="1" x14ac:dyDescent="0.25"/>
    <row r="31" spans="2:3" ht="14.25" customHeight="1" x14ac:dyDescent="0.25"/>
    <row r="32" spans="2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C3:C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9F65-67D6-4A2B-A448-07DE01D4890C}">
  <sheetPr>
    <tabColor theme="9" tint="-0.249977111117893"/>
  </sheetPr>
  <dimension ref="B1:G69"/>
  <sheetViews>
    <sheetView showGridLines="0" showRowColHeaders="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I7" sqref="I7"/>
    </sheetView>
  </sheetViews>
  <sheetFormatPr defaultRowHeight="15" x14ac:dyDescent="0.25"/>
  <cols>
    <col min="1" max="1" width="3.42578125" customWidth="1"/>
    <col min="2" max="2" width="20.7109375" customWidth="1"/>
    <col min="3" max="3" width="14.42578125" customWidth="1"/>
    <col min="4" max="4" width="67.28515625" customWidth="1"/>
    <col min="5" max="5" width="12" customWidth="1"/>
    <col min="6" max="7" width="20.7109375" style="127" customWidth="1"/>
  </cols>
  <sheetData>
    <row r="1" spans="2:7" ht="15.75" x14ac:dyDescent="0.25">
      <c r="C1" s="67"/>
      <c r="D1" s="67" t="s">
        <v>388</v>
      </c>
      <c r="E1" s="67"/>
      <c r="F1" s="122"/>
      <c r="G1" s="122"/>
    </row>
    <row r="2" spans="2:7" ht="15.75" x14ac:dyDescent="0.25">
      <c r="C2" s="67"/>
      <c r="D2" s="96" t="s">
        <v>389</v>
      </c>
      <c r="E2" s="67"/>
      <c r="F2" s="122"/>
      <c r="G2" s="122"/>
    </row>
    <row r="3" spans="2:7" ht="15.75" x14ac:dyDescent="0.25">
      <c r="B3" s="80"/>
      <c r="C3" s="80"/>
      <c r="D3" s="80"/>
      <c r="E3" s="80"/>
      <c r="F3" s="121"/>
      <c r="G3" s="121"/>
    </row>
    <row r="4" spans="2:7" ht="31.5" customHeight="1" x14ac:dyDescent="0.25">
      <c r="B4" s="42" t="s">
        <v>71</v>
      </c>
      <c r="C4" s="43" t="s">
        <v>72</v>
      </c>
      <c r="D4" s="42" t="s">
        <v>73</v>
      </c>
      <c r="E4" s="42" t="s">
        <v>69</v>
      </c>
      <c r="F4" s="42" t="s">
        <v>207</v>
      </c>
      <c r="G4" s="42" t="s">
        <v>208</v>
      </c>
    </row>
    <row r="5" spans="2:7" ht="30" x14ac:dyDescent="0.25">
      <c r="B5" s="39" t="s">
        <v>74</v>
      </c>
      <c r="C5" s="39" t="s">
        <v>75</v>
      </c>
      <c r="D5" s="39" t="s">
        <v>76</v>
      </c>
      <c r="E5" s="40" t="s">
        <v>206</v>
      </c>
      <c r="F5" s="123" t="s">
        <v>209</v>
      </c>
      <c r="G5" s="123" t="s">
        <v>210</v>
      </c>
    </row>
    <row r="6" spans="2:7" ht="30" x14ac:dyDescent="0.25">
      <c r="B6" s="39" t="s">
        <v>74</v>
      </c>
      <c r="C6" s="39" t="s">
        <v>77</v>
      </c>
      <c r="D6" s="39" t="s">
        <v>78</v>
      </c>
      <c r="E6" s="40" t="s">
        <v>206</v>
      </c>
      <c r="F6" s="123" t="s">
        <v>211</v>
      </c>
      <c r="G6" s="123" t="s">
        <v>212</v>
      </c>
    </row>
    <row r="7" spans="2:7" ht="45" x14ac:dyDescent="0.25">
      <c r="B7" s="39" t="s">
        <v>74</v>
      </c>
      <c r="C7" s="39" t="s">
        <v>79</v>
      </c>
      <c r="D7" s="39" t="s">
        <v>80</v>
      </c>
      <c r="E7" s="41" t="s">
        <v>70</v>
      </c>
      <c r="F7" s="123" t="s">
        <v>213</v>
      </c>
      <c r="G7" s="123" t="s">
        <v>214</v>
      </c>
    </row>
    <row r="8" spans="2:7" ht="30" x14ac:dyDescent="0.25">
      <c r="B8" s="39" t="s">
        <v>74</v>
      </c>
      <c r="C8" s="39" t="s">
        <v>81</v>
      </c>
      <c r="D8" s="39" t="s">
        <v>82</v>
      </c>
      <c r="E8" s="40" t="s">
        <v>206</v>
      </c>
      <c r="F8" s="123" t="s">
        <v>215</v>
      </c>
      <c r="G8" s="123" t="s">
        <v>216</v>
      </c>
    </row>
    <row r="9" spans="2:7" ht="45" x14ac:dyDescent="0.25">
      <c r="B9" s="39" t="s">
        <v>74</v>
      </c>
      <c r="C9" s="39" t="s">
        <v>83</v>
      </c>
      <c r="D9" s="39" t="s">
        <v>84</v>
      </c>
      <c r="E9" s="40" t="s">
        <v>206</v>
      </c>
      <c r="F9" s="124" t="s">
        <v>378</v>
      </c>
      <c r="G9" s="124" t="s">
        <v>411</v>
      </c>
    </row>
    <row r="10" spans="2:7" ht="45" x14ac:dyDescent="0.25">
      <c r="B10" s="39" t="s">
        <v>85</v>
      </c>
      <c r="C10" s="39" t="s">
        <v>86</v>
      </c>
      <c r="D10" s="120" t="s">
        <v>412</v>
      </c>
      <c r="E10" s="40" t="s">
        <v>206</v>
      </c>
      <c r="F10" s="124" t="s">
        <v>413</v>
      </c>
      <c r="G10" s="124" t="s">
        <v>414</v>
      </c>
    </row>
    <row r="11" spans="2:7" ht="30" x14ac:dyDescent="0.25">
      <c r="B11" s="39" t="s">
        <v>85</v>
      </c>
      <c r="C11" s="39" t="s">
        <v>87</v>
      </c>
      <c r="D11" s="39" t="s">
        <v>88</v>
      </c>
      <c r="E11" s="40" t="s">
        <v>206</v>
      </c>
      <c r="F11" s="124" t="s">
        <v>378</v>
      </c>
      <c r="G11" s="124" t="s">
        <v>411</v>
      </c>
    </row>
    <row r="12" spans="2:7" ht="45" x14ac:dyDescent="0.25">
      <c r="B12" s="39" t="s">
        <v>89</v>
      </c>
      <c r="C12" s="39" t="s">
        <v>90</v>
      </c>
      <c r="D12" s="39" t="s">
        <v>91</v>
      </c>
      <c r="E12" s="40" t="s">
        <v>206</v>
      </c>
      <c r="F12" s="124" t="s">
        <v>378</v>
      </c>
      <c r="G12" s="124" t="s">
        <v>411</v>
      </c>
    </row>
    <row r="13" spans="2:7" ht="30" x14ac:dyDescent="0.25">
      <c r="B13" s="39" t="s">
        <v>89</v>
      </c>
      <c r="C13" s="39" t="s">
        <v>92</v>
      </c>
      <c r="D13" s="39" t="s">
        <v>93</v>
      </c>
      <c r="E13" s="40" t="s">
        <v>206</v>
      </c>
      <c r="F13" s="124" t="s">
        <v>378</v>
      </c>
      <c r="G13" s="124" t="s">
        <v>411</v>
      </c>
    </row>
    <row r="14" spans="2:7" ht="30" x14ac:dyDescent="0.25">
      <c r="B14" s="39" t="s">
        <v>89</v>
      </c>
      <c r="C14" s="39" t="s">
        <v>94</v>
      </c>
      <c r="D14" s="39" t="s">
        <v>95</v>
      </c>
      <c r="E14" s="40" t="s">
        <v>206</v>
      </c>
      <c r="F14" s="125" t="s">
        <v>312</v>
      </c>
      <c r="G14" s="125" t="s">
        <v>313</v>
      </c>
    </row>
    <row r="15" spans="2:7" ht="45" x14ac:dyDescent="0.25">
      <c r="B15" s="39" t="s">
        <v>96</v>
      </c>
      <c r="C15" s="39" t="s">
        <v>97</v>
      </c>
      <c r="D15" s="39" t="s">
        <v>98</v>
      </c>
      <c r="E15" s="41" t="s">
        <v>70</v>
      </c>
      <c r="F15" s="123" t="s">
        <v>228</v>
      </c>
      <c r="G15" s="123" t="s">
        <v>229</v>
      </c>
    </row>
    <row r="16" spans="2:7" ht="45" x14ac:dyDescent="0.25">
      <c r="B16" s="39" t="s">
        <v>96</v>
      </c>
      <c r="C16" s="39" t="s">
        <v>99</v>
      </c>
      <c r="D16" s="39" t="s">
        <v>100</v>
      </c>
      <c r="E16" s="41" t="s">
        <v>70</v>
      </c>
      <c r="F16" s="125" t="s">
        <v>314</v>
      </c>
      <c r="G16" s="125" t="s">
        <v>316</v>
      </c>
    </row>
    <row r="17" spans="2:7" ht="30" x14ac:dyDescent="0.25">
      <c r="B17" s="39" t="s">
        <v>96</v>
      </c>
      <c r="C17" s="39" t="s">
        <v>101</v>
      </c>
      <c r="D17" s="39" t="s">
        <v>102</v>
      </c>
      <c r="E17" s="41" t="s">
        <v>70</v>
      </c>
      <c r="F17" s="125" t="s">
        <v>314</v>
      </c>
      <c r="G17" s="125" t="s">
        <v>316</v>
      </c>
    </row>
    <row r="18" spans="2:7" ht="30" x14ac:dyDescent="0.25">
      <c r="B18" s="39" t="s">
        <v>103</v>
      </c>
      <c r="C18" s="39" t="s">
        <v>104</v>
      </c>
      <c r="D18" s="39" t="s">
        <v>105</v>
      </c>
      <c r="E18" s="41" t="s">
        <v>70</v>
      </c>
      <c r="F18" s="125" t="s">
        <v>317</v>
      </c>
      <c r="G18" s="125" t="s">
        <v>318</v>
      </c>
    </row>
    <row r="19" spans="2:7" ht="30" x14ac:dyDescent="0.25">
      <c r="B19" s="39" t="s">
        <v>103</v>
      </c>
      <c r="C19" s="39" t="s">
        <v>106</v>
      </c>
      <c r="D19" s="39" t="s">
        <v>107</v>
      </c>
      <c r="E19" s="41" t="s">
        <v>70</v>
      </c>
      <c r="F19" s="123" t="s">
        <v>232</v>
      </c>
      <c r="G19" s="123" t="s">
        <v>233</v>
      </c>
    </row>
    <row r="20" spans="2:7" ht="30" x14ac:dyDescent="0.25">
      <c r="B20" s="39" t="s">
        <v>103</v>
      </c>
      <c r="C20" s="39" t="s">
        <v>108</v>
      </c>
      <c r="D20" s="39" t="s">
        <v>109</v>
      </c>
      <c r="E20" s="41" t="s">
        <v>70</v>
      </c>
      <c r="F20" s="125" t="s">
        <v>319</v>
      </c>
      <c r="G20" s="125" t="s">
        <v>320</v>
      </c>
    </row>
    <row r="21" spans="2:7" ht="30" x14ac:dyDescent="0.25">
      <c r="B21" s="39" t="s">
        <v>110</v>
      </c>
      <c r="C21" s="39" t="s">
        <v>111</v>
      </c>
      <c r="D21" s="39" t="s">
        <v>112</v>
      </c>
      <c r="E21" s="41" t="s">
        <v>70</v>
      </c>
      <c r="F21" s="125" t="s">
        <v>321</v>
      </c>
      <c r="G21" s="125" t="s">
        <v>322</v>
      </c>
    </row>
    <row r="22" spans="2:7" ht="31.5" customHeight="1" x14ac:dyDescent="0.25">
      <c r="B22" s="39" t="s">
        <v>110</v>
      </c>
      <c r="C22" s="39" t="s">
        <v>113</v>
      </c>
      <c r="D22" s="39" t="s">
        <v>114</v>
      </c>
      <c r="E22" s="40" t="s">
        <v>206</v>
      </c>
      <c r="F22" s="125" t="s">
        <v>323</v>
      </c>
      <c r="G22" s="125" t="s">
        <v>324</v>
      </c>
    </row>
    <row r="23" spans="2:7" ht="30" x14ac:dyDescent="0.25">
      <c r="B23" s="39" t="s">
        <v>110</v>
      </c>
      <c r="C23" s="39" t="s">
        <v>115</v>
      </c>
      <c r="D23" s="39" t="s">
        <v>116</v>
      </c>
      <c r="E23" s="41" t="s">
        <v>70</v>
      </c>
      <c r="F23" s="125" t="s">
        <v>325</v>
      </c>
      <c r="G23" s="125" t="s">
        <v>326</v>
      </c>
    </row>
    <row r="24" spans="2:7" ht="31.5" customHeight="1" x14ac:dyDescent="0.25">
      <c r="B24" s="39" t="s">
        <v>110</v>
      </c>
      <c r="C24" s="39" t="s">
        <v>117</v>
      </c>
      <c r="D24" s="39" t="s">
        <v>118</v>
      </c>
      <c r="E24" s="40" t="s">
        <v>206</v>
      </c>
      <c r="F24" s="125" t="s">
        <v>327</v>
      </c>
      <c r="G24" s="125" t="s">
        <v>328</v>
      </c>
    </row>
    <row r="25" spans="2:7" ht="30" x14ac:dyDescent="0.25">
      <c r="B25" s="39" t="s">
        <v>110</v>
      </c>
      <c r="C25" s="39" t="s">
        <v>119</v>
      </c>
      <c r="D25" s="39" t="s">
        <v>120</v>
      </c>
      <c r="E25" s="41" t="s">
        <v>70</v>
      </c>
      <c r="F25" s="125" t="s">
        <v>329</v>
      </c>
      <c r="G25" s="125" t="s">
        <v>330</v>
      </c>
    </row>
    <row r="26" spans="2:7" ht="30" x14ac:dyDescent="0.25">
      <c r="B26" s="39" t="s">
        <v>110</v>
      </c>
      <c r="C26" s="39" t="s">
        <v>121</v>
      </c>
      <c r="D26" s="95" t="s">
        <v>331</v>
      </c>
      <c r="E26" s="41" t="s">
        <v>70</v>
      </c>
      <c r="F26" s="125" t="s">
        <v>324</v>
      </c>
      <c r="G26" s="125" t="s">
        <v>323</v>
      </c>
    </row>
    <row r="27" spans="2:7" x14ac:dyDescent="0.25">
      <c r="B27" s="39" t="s">
        <v>110</v>
      </c>
      <c r="C27" s="39" t="s">
        <v>121</v>
      </c>
      <c r="D27" s="95" t="s">
        <v>332</v>
      </c>
      <c r="E27" s="40" t="s">
        <v>206</v>
      </c>
      <c r="F27" s="125" t="s">
        <v>327</v>
      </c>
      <c r="G27" s="125" t="s">
        <v>328</v>
      </c>
    </row>
    <row r="28" spans="2:7" ht="30" x14ac:dyDescent="0.25">
      <c r="B28" s="39" t="s">
        <v>110</v>
      </c>
      <c r="C28" s="39" t="s">
        <v>122</v>
      </c>
      <c r="D28" s="95" t="s">
        <v>123</v>
      </c>
      <c r="E28" s="41" t="s">
        <v>70</v>
      </c>
      <c r="F28" s="126" t="s">
        <v>333</v>
      </c>
      <c r="G28" s="126" t="s">
        <v>334</v>
      </c>
    </row>
    <row r="29" spans="2:7" ht="30" x14ac:dyDescent="0.25">
      <c r="B29" s="39" t="s">
        <v>110</v>
      </c>
      <c r="C29" s="39" t="s">
        <v>124</v>
      </c>
      <c r="D29" s="39" t="s">
        <v>125</v>
      </c>
      <c r="E29" s="40" t="s">
        <v>206</v>
      </c>
      <c r="F29" s="125" t="s">
        <v>335</v>
      </c>
      <c r="G29" s="125" t="s">
        <v>336</v>
      </c>
    </row>
    <row r="30" spans="2:7" ht="30" x14ac:dyDescent="0.25">
      <c r="B30" s="39" t="s">
        <v>110</v>
      </c>
      <c r="C30" s="39" t="s">
        <v>126</v>
      </c>
      <c r="D30" s="39" t="s">
        <v>127</v>
      </c>
      <c r="E30" s="40" t="s">
        <v>206</v>
      </c>
      <c r="F30" s="125" t="s">
        <v>337</v>
      </c>
      <c r="G30" s="125" t="s">
        <v>338</v>
      </c>
    </row>
    <row r="31" spans="2:7" ht="30" x14ac:dyDescent="0.25">
      <c r="B31" s="39" t="s">
        <v>110</v>
      </c>
      <c r="C31" s="39" t="s">
        <v>128</v>
      </c>
      <c r="D31" s="39" t="s">
        <v>129</v>
      </c>
      <c r="E31" s="41" t="s">
        <v>70</v>
      </c>
      <c r="F31" s="125" t="s">
        <v>339</v>
      </c>
      <c r="G31" s="125" t="s">
        <v>340</v>
      </c>
    </row>
    <row r="32" spans="2:7" ht="25.5" customHeight="1" x14ac:dyDescent="0.25">
      <c r="B32" s="39" t="s">
        <v>110</v>
      </c>
      <c r="C32" s="39" t="s">
        <v>130</v>
      </c>
      <c r="D32" s="39" t="s">
        <v>131</v>
      </c>
      <c r="E32" s="41" t="s">
        <v>70</v>
      </c>
      <c r="F32" s="125" t="s">
        <v>321</v>
      </c>
      <c r="G32" s="125" t="s">
        <v>341</v>
      </c>
    </row>
    <row r="33" spans="2:7" ht="60" x14ac:dyDescent="0.25">
      <c r="B33" s="39" t="s">
        <v>110</v>
      </c>
      <c r="C33" s="39" t="s">
        <v>132</v>
      </c>
      <c r="D33" s="39" t="s">
        <v>133</v>
      </c>
      <c r="E33" s="41" t="s">
        <v>70</v>
      </c>
      <c r="F33" s="123" t="s">
        <v>230</v>
      </c>
      <c r="G33" s="123" t="s">
        <v>231</v>
      </c>
    </row>
    <row r="34" spans="2:7" ht="45" x14ac:dyDescent="0.25">
      <c r="B34" s="39" t="s">
        <v>110</v>
      </c>
      <c r="C34" s="39" t="s">
        <v>134</v>
      </c>
      <c r="D34" s="39" t="s">
        <v>135</v>
      </c>
      <c r="E34" s="41" t="s">
        <v>70</v>
      </c>
      <c r="F34" s="125" t="s">
        <v>342</v>
      </c>
      <c r="G34" s="125" t="s">
        <v>343</v>
      </c>
    </row>
    <row r="35" spans="2:7" ht="45" x14ac:dyDescent="0.25">
      <c r="B35" s="39" t="s">
        <v>110</v>
      </c>
      <c r="C35" s="39" t="s">
        <v>136</v>
      </c>
      <c r="D35" s="39" t="s">
        <v>137</v>
      </c>
      <c r="E35" s="41" t="s">
        <v>70</v>
      </c>
      <c r="F35" s="126" t="s">
        <v>344</v>
      </c>
      <c r="G35" s="126" t="s">
        <v>345</v>
      </c>
    </row>
    <row r="36" spans="2:7" ht="30" x14ac:dyDescent="0.25">
      <c r="B36" s="39" t="s">
        <v>110</v>
      </c>
      <c r="C36" s="39" t="s">
        <v>138</v>
      </c>
      <c r="D36" s="39" t="s">
        <v>139</v>
      </c>
      <c r="E36" s="41" t="s">
        <v>70</v>
      </c>
      <c r="F36" s="125" t="s">
        <v>346</v>
      </c>
      <c r="G36" s="125" t="s">
        <v>347</v>
      </c>
    </row>
    <row r="37" spans="2:7" ht="30" x14ac:dyDescent="0.25">
      <c r="B37" s="39" t="s">
        <v>140</v>
      </c>
      <c r="C37" s="39" t="s">
        <v>141</v>
      </c>
      <c r="D37" s="39" t="s">
        <v>142</v>
      </c>
      <c r="E37" s="41" t="s">
        <v>70</v>
      </c>
      <c r="F37" s="125" t="s">
        <v>348</v>
      </c>
      <c r="G37" s="125" t="s">
        <v>349</v>
      </c>
    </row>
    <row r="38" spans="2:7" ht="45" x14ac:dyDescent="0.25">
      <c r="B38" s="39" t="s">
        <v>140</v>
      </c>
      <c r="C38" s="39" t="s">
        <v>143</v>
      </c>
      <c r="D38" s="39" t="s">
        <v>144</v>
      </c>
      <c r="E38" s="40" t="s">
        <v>206</v>
      </c>
      <c r="F38" s="125" t="s">
        <v>349</v>
      </c>
      <c r="G38" s="125" t="s">
        <v>348</v>
      </c>
    </row>
    <row r="39" spans="2:7" ht="30" x14ac:dyDescent="0.25">
      <c r="B39" s="39" t="s">
        <v>140</v>
      </c>
      <c r="C39" s="39" t="s">
        <v>145</v>
      </c>
      <c r="D39" s="95" t="s">
        <v>350</v>
      </c>
      <c r="E39" s="41" t="s">
        <v>70</v>
      </c>
      <c r="F39" s="125" t="s">
        <v>348</v>
      </c>
      <c r="G39" s="125" t="s">
        <v>349</v>
      </c>
    </row>
    <row r="40" spans="2:7" ht="45" x14ac:dyDescent="0.25">
      <c r="B40" s="39" t="s">
        <v>140</v>
      </c>
      <c r="C40" s="39" t="s">
        <v>146</v>
      </c>
      <c r="D40" s="95" t="s">
        <v>351</v>
      </c>
      <c r="E40" s="41" t="s">
        <v>70</v>
      </c>
      <c r="F40" s="125" t="s">
        <v>348</v>
      </c>
      <c r="G40" s="125" t="s">
        <v>349</v>
      </c>
    </row>
    <row r="41" spans="2:7" ht="60" x14ac:dyDescent="0.25">
      <c r="B41" s="39" t="s">
        <v>140</v>
      </c>
      <c r="C41" s="39" t="s">
        <v>147</v>
      </c>
      <c r="D41" s="95" t="s">
        <v>352</v>
      </c>
      <c r="E41" s="41" t="s">
        <v>70</v>
      </c>
      <c r="F41" s="125" t="s">
        <v>348</v>
      </c>
      <c r="G41" s="125" t="s">
        <v>349</v>
      </c>
    </row>
    <row r="42" spans="2:7" ht="45" x14ac:dyDescent="0.25">
      <c r="B42" s="39" t="s">
        <v>140</v>
      </c>
      <c r="C42" s="39" t="s">
        <v>148</v>
      </c>
      <c r="D42" s="39" t="s">
        <v>149</v>
      </c>
      <c r="E42" s="41" t="s">
        <v>70</v>
      </c>
      <c r="F42" s="125" t="s">
        <v>353</v>
      </c>
      <c r="G42" s="125" t="s">
        <v>354</v>
      </c>
    </row>
    <row r="43" spans="2:7" ht="30" x14ac:dyDescent="0.25">
      <c r="B43" s="39" t="s">
        <v>140</v>
      </c>
      <c r="C43" s="39" t="s">
        <v>150</v>
      </c>
      <c r="D43" s="39" t="s">
        <v>151</v>
      </c>
      <c r="E43" s="41" t="s">
        <v>70</v>
      </c>
      <c r="F43" s="125" t="s">
        <v>355</v>
      </c>
      <c r="G43" s="125" t="s">
        <v>356</v>
      </c>
    </row>
    <row r="44" spans="2:7" ht="30" x14ac:dyDescent="0.25">
      <c r="B44" s="39" t="s">
        <v>140</v>
      </c>
      <c r="C44" s="39" t="s">
        <v>152</v>
      </c>
      <c r="D44" s="39" t="s">
        <v>153</v>
      </c>
      <c r="E44" s="40" t="s">
        <v>206</v>
      </c>
      <c r="F44" s="125" t="s">
        <v>357</v>
      </c>
      <c r="G44" s="125" t="s">
        <v>358</v>
      </c>
    </row>
    <row r="45" spans="2:7" ht="30" x14ac:dyDescent="0.25">
      <c r="B45" s="39" t="s">
        <v>154</v>
      </c>
      <c r="C45" s="39" t="s">
        <v>155</v>
      </c>
      <c r="D45" s="39" t="s">
        <v>156</v>
      </c>
      <c r="E45" s="40" t="s">
        <v>206</v>
      </c>
      <c r="F45" s="125" t="s">
        <v>359</v>
      </c>
      <c r="G45" s="125" t="s">
        <v>360</v>
      </c>
    </row>
    <row r="46" spans="2:7" ht="30" x14ac:dyDescent="0.25">
      <c r="B46" s="39" t="s">
        <v>154</v>
      </c>
      <c r="C46" s="39" t="s">
        <v>157</v>
      </c>
      <c r="D46" s="39" t="s">
        <v>158</v>
      </c>
      <c r="E46" s="41" t="s">
        <v>70</v>
      </c>
      <c r="F46" s="125" t="s">
        <v>361</v>
      </c>
      <c r="G46" s="125" t="s">
        <v>362</v>
      </c>
    </row>
    <row r="47" spans="2:7" ht="45" x14ac:dyDescent="0.25">
      <c r="B47" s="39" t="s">
        <v>154</v>
      </c>
      <c r="C47" s="39" t="s">
        <v>159</v>
      </c>
      <c r="D47" s="39" t="s">
        <v>160</v>
      </c>
      <c r="E47" s="41" t="s">
        <v>70</v>
      </c>
      <c r="F47" s="125" t="s">
        <v>363</v>
      </c>
      <c r="G47" s="125" t="s">
        <v>364</v>
      </c>
    </row>
    <row r="48" spans="2:7" ht="45" x14ac:dyDescent="0.25">
      <c r="B48" s="39" t="s">
        <v>154</v>
      </c>
      <c r="C48" s="39" t="s">
        <v>161</v>
      </c>
      <c r="D48" s="39" t="s">
        <v>162</v>
      </c>
      <c r="E48" s="40" t="s">
        <v>206</v>
      </c>
      <c r="F48" s="125" t="s">
        <v>365</v>
      </c>
      <c r="G48" s="125" t="s">
        <v>360</v>
      </c>
    </row>
    <row r="49" spans="2:7" ht="45" x14ac:dyDescent="0.25">
      <c r="B49" s="39" t="s">
        <v>154</v>
      </c>
      <c r="C49" s="39" t="s">
        <v>163</v>
      </c>
      <c r="D49" s="39" t="s">
        <v>164</v>
      </c>
      <c r="E49" s="40" t="s">
        <v>206</v>
      </c>
      <c r="F49" s="125" t="s">
        <v>365</v>
      </c>
      <c r="G49" s="125" t="s">
        <v>360</v>
      </c>
    </row>
    <row r="50" spans="2:7" ht="60" x14ac:dyDescent="0.25">
      <c r="B50" s="39" t="s">
        <v>154</v>
      </c>
      <c r="C50" s="39" t="s">
        <v>165</v>
      </c>
      <c r="D50" s="39" t="s">
        <v>166</v>
      </c>
      <c r="E50" s="40" t="s">
        <v>206</v>
      </c>
      <c r="F50" s="125" t="s">
        <v>365</v>
      </c>
      <c r="G50" s="125" t="s">
        <v>360</v>
      </c>
    </row>
    <row r="51" spans="2:7" ht="45" x14ac:dyDescent="0.25">
      <c r="B51" s="39" t="s">
        <v>154</v>
      </c>
      <c r="C51" s="39" t="s">
        <v>167</v>
      </c>
      <c r="D51" s="39" t="s">
        <v>168</v>
      </c>
      <c r="E51" s="40" t="s">
        <v>206</v>
      </c>
      <c r="F51" s="125" t="s">
        <v>365</v>
      </c>
      <c r="G51" s="125" t="s">
        <v>360</v>
      </c>
    </row>
    <row r="52" spans="2:7" ht="30" x14ac:dyDescent="0.25">
      <c r="B52" s="39" t="s">
        <v>154</v>
      </c>
      <c r="C52" s="39" t="s">
        <v>169</v>
      </c>
      <c r="D52" s="39" t="s">
        <v>170</v>
      </c>
      <c r="E52" s="40" t="s">
        <v>206</v>
      </c>
      <c r="F52" s="125" t="s">
        <v>365</v>
      </c>
      <c r="G52" s="125" t="s">
        <v>360</v>
      </c>
    </row>
    <row r="53" spans="2:7" ht="30" x14ac:dyDescent="0.25">
      <c r="B53" s="39" t="s">
        <v>154</v>
      </c>
      <c r="C53" s="39" t="s">
        <v>171</v>
      </c>
      <c r="D53" s="39" t="s">
        <v>172</v>
      </c>
      <c r="E53" s="40" t="s">
        <v>206</v>
      </c>
      <c r="F53" s="125" t="s">
        <v>365</v>
      </c>
      <c r="G53" s="125" t="s">
        <v>360</v>
      </c>
    </row>
    <row r="54" spans="2:7" ht="30" x14ac:dyDescent="0.25">
      <c r="B54" s="39" t="s">
        <v>173</v>
      </c>
      <c r="C54" s="39" t="s">
        <v>174</v>
      </c>
      <c r="D54" s="39" t="s">
        <v>175</v>
      </c>
      <c r="E54" s="40" t="s">
        <v>206</v>
      </c>
      <c r="F54" s="125" t="s">
        <v>366</v>
      </c>
      <c r="G54" s="125" t="s">
        <v>367</v>
      </c>
    </row>
    <row r="55" spans="2:7" ht="60" x14ac:dyDescent="0.25">
      <c r="B55" s="39" t="s">
        <v>173</v>
      </c>
      <c r="C55" s="39" t="s">
        <v>176</v>
      </c>
      <c r="D55" s="39" t="s">
        <v>177</v>
      </c>
      <c r="E55" s="41" t="s">
        <v>70</v>
      </c>
      <c r="F55" s="125" t="s">
        <v>368</v>
      </c>
      <c r="G55" s="125" t="s">
        <v>369</v>
      </c>
    </row>
    <row r="56" spans="2:7" ht="45" x14ac:dyDescent="0.25">
      <c r="B56" s="39" t="s">
        <v>173</v>
      </c>
      <c r="C56" s="39" t="s">
        <v>178</v>
      </c>
      <c r="D56" s="39" t="s">
        <v>179</v>
      </c>
      <c r="E56" s="41" t="s">
        <v>70</v>
      </c>
      <c r="F56" s="125" t="s">
        <v>370</v>
      </c>
      <c r="G56" s="125" t="s">
        <v>371</v>
      </c>
    </row>
    <row r="57" spans="2:7" ht="30" x14ac:dyDescent="0.25">
      <c r="B57" s="39" t="s">
        <v>173</v>
      </c>
      <c r="C57" s="39" t="s">
        <v>180</v>
      </c>
      <c r="D57" s="39" t="s">
        <v>181</v>
      </c>
      <c r="E57" s="41" t="s">
        <v>70</v>
      </c>
      <c r="F57" s="126" t="s">
        <v>372</v>
      </c>
      <c r="G57" s="126" t="s">
        <v>373</v>
      </c>
    </row>
    <row r="58" spans="2:7" ht="45" x14ac:dyDescent="0.25">
      <c r="B58" s="39" t="s">
        <v>173</v>
      </c>
      <c r="C58" s="39" t="s">
        <v>182</v>
      </c>
      <c r="D58" s="39" t="s">
        <v>183</v>
      </c>
      <c r="E58" s="40" t="s">
        <v>206</v>
      </c>
      <c r="F58" s="125" t="s">
        <v>374</v>
      </c>
      <c r="G58" s="125" t="s">
        <v>375</v>
      </c>
    </row>
    <row r="59" spans="2:7" ht="45" x14ac:dyDescent="0.25">
      <c r="B59" s="39" t="s">
        <v>173</v>
      </c>
      <c r="C59" s="39" t="s">
        <v>184</v>
      </c>
      <c r="D59" s="39" t="s">
        <v>185</v>
      </c>
      <c r="E59" s="40" t="s">
        <v>206</v>
      </c>
      <c r="F59" s="125" t="s">
        <v>376</v>
      </c>
      <c r="G59" s="125" t="s">
        <v>377</v>
      </c>
    </row>
    <row r="60" spans="2:7" ht="30" x14ac:dyDescent="0.25">
      <c r="B60" s="39" t="s">
        <v>186</v>
      </c>
      <c r="C60" s="39" t="s">
        <v>187</v>
      </c>
      <c r="D60" s="39" t="s">
        <v>188</v>
      </c>
      <c r="E60" s="41" t="s">
        <v>70</v>
      </c>
      <c r="F60" s="125" t="s">
        <v>314</v>
      </c>
      <c r="G60" s="125" t="s">
        <v>316</v>
      </c>
    </row>
    <row r="61" spans="2:7" ht="45" x14ac:dyDescent="0.25">
      <c r="B61" s="39" t="s">
        <v>186</v>
      </c>
      <c r="C61" s="39" t="s">
        <v>189</v>
      </c>
      <c r="D61" s="39" t="s">
        <v>190</v>
      </c>
      <c r="E61" s="41" t="s">
        <v>70</v>
      </c>
      <c r="F61" s="125" t="s">
        <v>315</v>
      </c>
      <c r="G61" s="125" t="s">
        <v>378</v>
      </c>
    </row>
    <row r="62" spans="2:7" ht="30" x14ac:dyDescent="0.25">
      <c r="B62" s="39" t="s">
        <v>186</v>
      </c>
      <c r="C62" s="39" t="s">
        <v>191</v>
      </c>
      <c r="D62" s="39" t="s">
        <v>192</v>
      </c>
      <c r="E62" s="41" t="s">
        <v>70</v>
      </c>
      <c r="F62" s="125" t="s">
        <v>315</v>
      </c>
      <c r="G62" s="125" t="s">
        <v>378</v>
      </c>
    </row>
    <row r="63" spans="2:7" ht="30" x14ac:dyDescent="0.25">
      <c r="B63" s="39" t="s">
        <v>186</v>
      </c>
      <c r="C63" s="39" t="s">
        <v>193</v>
      </c>
      <c r="D63" s="39" t="s">
        <v>194</v>
      </c>
      <c r="E63" s="41" t="s">
        <v>70</v>
      </c>
      <c r="F63" s="125" t="s">
        <v>315</v>
      </c>
      <c r="G63" s="125" t="s">
        <v>378</v>
      </c>
    </row>
    <row r="64" spans="2:7" ht="30" x14ac:dyDescent="0.25">
      <c r="B64" s="39" t="s">
        <v>195</v>
      </c>
      <c r="C64" s="39" t="s">
        <v>196</v>
      </c>
      <c r="D64" s="39" t="s">
        <v>197</v>
      </c>
      <c r="E64" s="41" t="s">
        <v>70</v>
      </c>
      <c r="F64" s="125" t="s">
        <v>315</v>
      </c>
      <c r="G64" s="125" t="s">
        <v>378</v>
      </c>
    </row>
    <row r="65" spans="2:7" ht="30" x14ac:dyDescent="0.25">
      <c r="B65" s="39" t="s">
        <v>195</v>
      </c>
      <c r="C65" s="39" t="s">
        <v>198</v>
      </c>
      <c r="D65" s="39" t="s">
        <v>199</v>
      </c>
      <c r="E65" s="41" t="s">
        <v>70</v>
      </c>
      <c r="F65" s="125" t="s">
        <v>315</v>
      </c>
      <c r="G65" s="125" t="s">
        <v>378</v>
      </c>
    </row>
    <row r="66" spans="2:7" ht="45" x14ac:dyDescent="0.25">
      <c r="B66" s="39" t="s">
        <v>200</v>
      </c>
      <c r="C66" s="39" t="s">
        <v>201</v>
      </c>
      <c r="D66" s="95" t="s">
        <v>379</v>
      </c>
      <c r="E66" s="41" t="s">
        <v>70</v>
      </c>
      <c r="F66" s="125" t="s">
        <v>380</v>
      </c>
      <c r="G66" s="125" t="s">
        <v>381</v>
      </c>
    </row>
    <row r="67" spans="2:7" ht="30" x14ac:dyDescent="0.25">
      <c r="B67" s="39" t="s">
        <v>200</v>
      </c>
      <c r="C67" s="39" t="s">
        <v>202</v>
      </c>
      <c r="D67" s="39" t="s">
        <v>203</v>
      </c>
      <c r="E67" s="40" t="s">
        <v>206</v>
      </c>
      <c r="F67" s="125" t="s">
        <v>382</v>
      </c>
      <c r="G67" s="125" t="s">
        <v>383</v>
      </c>
    </row>
    <row r="68" spans="2:7" ht="30" x14ac:dyDescent="0.25">
      <c r="B68" s="39" t="s">
        <v>200</v>
      </c>
      <c r="C68" s="95" t="s">
        <v>384</v>
      </c>
      <c r="D68" s="95" t="s">
        <v>385</v>
      </c>
      <c r="E68" s="40" t="s">
        <v>206</v>
      </c>
      <c r="F68" s="125" t="s">
        <v>382</v>
      </c>
      <c r="G68" s="125" t="s">
        <v>383</v>
      </c>
    </row>
    <row r="69" spans="2:7" ht="45" x14ac:dyDescent="0.25">
      <c r="B69" s="39" t="s">
        <v>200</v>
      </c>
      <c r="C69" s="39" t="s">
        <v>204</v>
      </c>
      <c r="D69" s="39" t="s">
        <v>205</v>
      </c>
      <c r="E69" s="41" t="s">
        <v>70</v>
      </c>
      <c r="F69" s="125" t="s">
        <v>386</v>
      </c>
      <c r="G69" s="125" t="s">
        <v>387</v>
      </c>
    </row>
  </sheetData>
  <hyperlinks>
    <hyperlink ref="D2" r:id="rId1" location="Estabelecimento_dos_criterios_de_avaliacao_dos_projetos" xr:uid="{A37E36E8-E29F-428C-8254-946B6643D6C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FBFBF"/>
  </sheetPr>
  <dimension ref="B1:F1000"/>
  <sheetViews>
    <sheetView showGridLines="0" workbookViewId="0"/>
  </sheetViews>
  <sheetFormatPr defaultColWidth="14.42578125" defaultRowHeight="15" customHeight="1" x14ac:dyDescent="0.25"/>
  <cols>
    <col min="1" max="1" width="8.7109375" customWidth="1"/>
    <col min="2" max="2" width="118" customWidth="1"/>
    <col min="3" max="26" width="8.7109375" customWidth="1"/>
  </cols>
  <sheetData>
    <row r="1" spans="2:2" ht="14.25" customHeight="1" x14ac:dyDescent="0.25"/>
    <row r="2" spans="2:2" ht="14.25" customHeight="1" x14ac:dyDescent="0.35">
      <c r="B2" s="32" t="s">
        <v>22</v>
      </c>
    </row>
    <row r="3" spans="2:2" ht="14.25" customHeight="1" x14ac:dyDescent="0.25"/>
    <row r="4" spans="2:2" ht="14.25" customHeight="1" x14ac:dyDescent="0.25">
      <c r="B4" s="33" t="s">
        <v>23</v>
      </c>
    </row>
    <row r="5" spans="2:2" ht="14.25" customHeight="1" x14ac:dyDescent="0.25"/>
    <row r="6" spans="2:2" ht="14.25" customHeight="1" x14ac:dyDescent="0.25">
      <c r="B6" s="33" t="s">
        <v>24</v>
      </c>
    </row>
    <row r="7" spans="2:2" ht="14.25" customHeight="1" x14ac:dyDescent="0.25">
      <c r="B7" s="33" t="s">
        <v>8</v>
      </c>
    </row>
    <row r="8" spans="2:2" ht="14.25" customHeight="1" x14ac:dyDescent="0.25">
      <c r="B8" s="33" t="s">
        <v>9</v>
      </c>
    </row>
    <row r="9" spans="2:2" ht="14.25" customHeight="1" x14ac:dyDescent="0.25"/>
    <row r="10" spans="2:2" ht="14.25" customHeight="1" x14ac:dyDescent="0.25">
      <c r="B10" s="33" t="s">
        <v>25</v>
      </c>
    </row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spans="2:6" ht="14.25" customHeight="1" x14ac:dyDescent="0.25">
      <c r="B17" s="33" t="s">
        <v>26</v>
      </c>
    </row>
    <row r="18" spans="2:6" ht="14.25" customHeight="1" x14ac:dyDescent="0.25"/>
    <row r="19" spans="2:6" ht="14.25" customHeight="1" x14ac:dyDescent="0.3">
      <c r="B19" s="33" t="s">
        <v>27</v>
      </c>
      <c r="F19" s="34" t="s">
        <v>28</v>
      </c>
    </row>
    <row r="20" spans="2:6" ht="14.25" customHeight="1" x14ac:dyDescent="0.25"/>
    <row r="21" spans="2:6" ht="14.25" customHeight="1" x14ac:dyDescent="0.25"/>
    <row r="22" spans="2:6" ht="14.25" customHeight="1" x14ac:dyDescent="0.25"/>
    <row r="23" spans="2:6" ht="14.25" customHeight="1" x14ac:dyDescent="0.25"/>
    <row r="24" spans="2:6" ht="14.25" customHeight="1" x14ac:dyDescent="0.3">
      <c r="B24" s="33" t="s">
        <v>29</v>
      </c>
      <c r="F24" s="34"/>
    </row>
    <row r="25" spans="2:6" ht="14.25" customHeight="1" x14ac:dyDescent="0.25"/>
    <row r="26" spans="2:6" ht="14.25" customHeight="1" x14ac:dyDescent="0.3">
      <c r="B26" s="33" t="s">
        <v>30</v>
      </c>
      <c r="F26" s="34"/>
    </row>
    <row r="27" spans="2:6" ht="14.25" customHeight="1" x14ac:dyDescent="0.25"/>
    <row r="28" spans="2:6" ht="14.25" customHeight="1" x14ac:dyDescent="0.25"/>
    <row r="29" spans="2:6" ht="14.25" customHeight="1" x14ac:dyDescent="0.25"/>
    <row r="30" spans="2:6" ht="14.25" customHeight="1" x14ac:dyDescent="0.25"/>
    <row r="31" spans="2:6" ht="14.25" customHeight="1" x14ac:dyDescent="0.25"/>
    <row r="32" spans="2:6" ht="14.25" customHeight="1" x14ac:dyDescent="0.25"/>
    <row r="33" spans="2:6" ht="14.25" customHeight="1" x14ac:dyDescent="0.25"/>
    <row r="34" spans="2:6" ht="14.25" customHeight="1" x14ac:dyDescent="0.25"/>
    <row r="35" spans="2:6" ht="14.25" customHeight="1" x14ac:dyDescent="0.25"/>
    <row r="36" spans="2:6" ht="14.25" customHeight="1" x14ac:dyDescent="0.25"/>
    <row r="37" spans="2:6" ht="14.25" customHeight="1" x14ac:dyDescent="0.25"/>
    <row r="38" spans="2:6" ht="14.25" customHeight="1" x14ac:dyDescent="0.25"/>
    <row r="39" spans="2:6" ht="14.25" customHeight="1" x14ac:dyDescent="0.25"/>
    <row r="40" spans="2:6" ht="14.25" customHeight="1" x14ac:dyDescent="0.3">
      <c r="B40" s="33" t="s">
        <v>31</v>
      </c>
      <c r="F40" s="34"/>
    </row>
    <row r="41" spans="2:6" ht="14.25" customHeight="1" x14ac:dyDescent="0.25"/>
    <row r="42" spans="2:6" ht="14.25" customHeight="1" x14ac:dyDescent="0.25"/>
    <row r="43" spans="2:6" ht="14.25" customHeight="1" x14ac:dyDescent="0.25"/>
    <row r="44" spans="2:6" ht="14.25" customHeight="1" x14ac:dyDescent="0.25"/>
    <row r="45" spans="2:6" ht="14.25" customHeight="1" x14ac:dyDescent="0.25"/>
    <row r="46" spans="2:6" ht="14.25" customHeight="1" x14ac:dyDescent="0.25"/>
    <row r="47" spans="2:6" ht="14.25" customHeight="1" x14ac:dyDescent="0.25"/>
    <row r="48" spans="2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INSTRUÇÕES</vt:lpstr>
      <vt:lpstr>Projetos</vt:lpstr>
      <vt:lpstr>Critérios</vt:lpstr>
      <vt:lpstr>Aval.Crit1</vt:lpstr>
      <vt:lpstr>Aval.Crit2</vt:lpstr>
      <vt:lpstr>Aval.Crit3</vt:lpstr>
      <vt:lpstr>Aval.Crit4</vt:lpstr>
      <vt:lpstr>Aval.Crit5</vt:lpstr>
      <vt:lpstr>Aval.Crit6</vt:lpstr>
      <vt:lpstr>PROMETHEE - cálculos</vt:lpstr>
      <vt:lpstr>RESULTADO</vt:lpstr>
      <vt:lpstr>Banco de critérios</vt:lpstr>
      <vt:lpstr>Apêndice - o processo decisório</vt:lpstr>
      <vt:lpstr>opcoes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Henrique Rozenfeld</cp:lastModifiedBy>
  <dcterms:created xsi:type="dcterms:W3CDTF">2020-04-09T16:32:26Z</dcterms:created>
  <dcterms:modified xsi:type="dcterms:W3CDTF">2024-05-30T23:53:39Z</dcterms:modified>
</cp:coreProperties>
</file>